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ELŐTERJESZTÉSEK\2025\Közös Hivatal együttes\május 21\2024. évi zárszámadás\"/>
    </mc:Choice>
  </mc:AlternateContent>
  <bookViews>
    <workbookView xWindow="0" yWindow="0" windowWidth="28800" windowHeight="12435"/>
  </bookViews>
  <sheets>
    <sheet name="Ütemterv " sheetId="1" r:id="rId1"/>
  </sheets>
  <calcPr calcId="152511"/>
</workbook>
</file>

<file path=xl/calcChain.xml><?xml version="1.0" encoding="utf-8"?>
<calcChain xmlns="http://schemas.openxmlformats.org/spreadsheetml/2006/main">
  <c r="N18" i="1" l="1"/>
  <c r="H18" i="1"/>
  <c r="E17" i="1"/>
  <c r="N17" i="1"/>
  <c r="H17" i="1"/>
  <c r="F17" i="1"/>
  <c r="C17" i="1"/>
  <c r="O17" i="1"/>
  <c r="M10" i="1" l="1"/>
  <c r="H16" i="1" l="1"/>
  <c r="F21" i="1"/>
  <c r="N21" i="1"/>
  <c r="E16" i="1"/>
  <c r="C21" i="1"/>
  <c r="D17" i="1"/>
  <c r="G17" i="1"/>
  <c r="G21" i="1" s="1"/>
  <c r="I17" i="1"/>
  <c r="I21" i="1" s="1"/>
  <c r="J17" i="1"/>
  <c r="J21" i="1" s="1"/>
  <c r="K17" i="1"/>
  <c r="L17" i="1"/>
  <c r="L21" i="1" s="1"/>
  <c r="M17" i="1"/>
  <c r="M21" i="1" s="1"/>
  <c r="O12" i="1"/>
  <c r="O19" i="1"/>
  <c r="O11" i="1"/>
  <c r="E21" i="1"/>
  <c r="K21" i="1"/>
  <c r="O20" i="1"/>
  <c r="O10" i="1"/>
  <c r="O18" i="1"/>
  <c r="O16" i="1"/>
  <c r="O21" i="1" l="1"/>
  <c r="D21" i="1"/>
  <c r="H21" i="1"/>
  <c r="O13" i="1"/>
</calcChain>
</file>

<file path=xl/sharedStrings.xml><?xml version="1.0" encoding="utf-8"?>
<sst xmlns="http://schemas.openxmlformats.org/spreadsheetml/2006/main" count="37" uniqueCount="37">
  <si>
    <t>KŐVÁGÓÖRSI KÖZÖS ÖNKORMÁNYZATI HIVATAL</t>
  </si>
  <si>
    <t>Ssz.</t>
  </si>
  <si>
    <t>Megnevezés</t>
  </si>
  <si>
    <t>Január</t>
  </si>
  <si>
    <t>Február</t>
  </si>
  <si>
    <t>Március</t>
  </si>
  <si>
    <t>Április</t>
  </si>
  <si>
    <t>Május</t>
  </si>
  <si>
    <t>Június</t>
  </si>
  <si>
    <t>Július</t>
  </si>
  <si>
    <t>Aug.</t>
  </si>
  <si>
    <t>Szept.</t>
  </si>
  <si>
    <t>Október</t>
  </si>
  <si>
    <t>Nov.</t>
  </si>
  <si>
    <t>Dec.</t>
  </si>
  <si>
    <t>Össz.</t>
  </si>
  <si>
    <t>Működési bevételek</t>
  </si>
  <si>
    <t>BEVÉTELEK összesen</t>
  </si>
  <si>
    <t>KIADÁSOK összesen</t>
  </si>
  <si>
    <t>B1</t>
  </si>
  <si>
    <t>Működési célú támogatások államháztartáson belülről</t>
  </si>
  <si>
    <t>B4</t>
  </si>
  <si>
    <t>B8</t>
  </si>
  <si>
    <t>Finanszírozási bevételek</t>
  </si>
  <si>
    <t>K1</t>
  </si>
  <si>
    <t>Személyi juttatás</t>
  </si>
  <si>
    <t>K2</t>
  </si>
  <si>
    <t>Munkaadókat terhelő járulékok és szociális hozzájárulási adó</t>
  </si>
  <si>
    <t>Dologi kiadások</t>
  </si>
  <si>
    <t>K3</t>
  </si>
  <si>
    <t>(adatok Ft-ban)</t>
  </si>
  <si>
    <t>K6</t>
  </si>
  <si>
    <t>K5</t>
  </si>
  <si>
    <t>Működési célú kiadások</t>
  </si>
  <si>
    <t>Beruházások</t>
  </si>
  <si>
    <t>2024.év</t>
  </si>
  <si>
    <t>pénzeszközök változásának bemutatása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</si>
</sst>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2"/>
      <name val="Times New Roman"/>
      <charset val="238"/>
    </font>
    <font>
      <sz val="12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sz val="12"/>
      <color rgb="FF7030A0"/>
      <name val="Times New Roman"/>
      <family val="1"/>
      <charset val="238"/>
    </font>
    <font>
      <sz val="10"/>
      <color rgb="FF7030A0"/>
      <name val="Times New Roman"/>
      <family val="1"/>
      <charset val="238"/>
    </font>
    <font>
      <sz val="13"/>
      <color rgb="FF7030A0"/>
      <name val="Times New Roman"/>
      <family val="1"/>
      <charset val="238"/>
    </font>
    <font>
      <u/>
      <sz val="12"/>
      <color rgb="FF7030A0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3" fontId="2" fillId="0" borderId="0" xfId="0" applyNumberFormat="1" applyFont="1" applyFill="1" applyBorder="1"/>
    <xf numFmtId="0" fontId="4" fillId="0" borderId="0" xfId="0" applyFont="1"/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3" fontId="5" fillId="0" borderId="0" xfId="0" applyNumberFormat="1" applyFont="1" applyBorder="1"/>
    <xf numFmtId="0" fontId="6" fillId="0" borderId="0" xfId="0" applyFont="1" applyAlignment="1">
      <alignment horizontal="center"/>
    </xf>
    <xf numFmtId="0" fontId="6" fillId="0" borderId="0" xfId="0" applyFont="1" applyBorder="1" applyAlignment="1"/>
    <xf numFmtId="3" fontId="0" fillId="0" borderId="0" xfId="0" applyNumberFormat="1"/>
    <xf numFmtId="0" fontId="1" fillId="0" borderId="0" xfId="0" applyFont="1" applyAlignment="1">
      <alignment horizontal="center"/>
    </xf>
    <xf numFmtId="3" fontId="1" fillId="0" borderId="0" xfId="0" applyNumberFormat="1" applyFont="1"/>
    <xf numFmtId="0" fontId="2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vertical="center"/>
    </xf>
    <xf numFmtId="3" fontId="3" fillId="0" borderId="0" xfId="0" applyNumberFormat="1" applyFont="1" applyBorder="1"/>
    <xf numFmtId="0" fontId="3" fillId="0" borderId="1" xfId="0" applyFont="1" applyBorder="1" applyAlignment="1"/>
    <xf numFmtId="0" fontId="3" fillId="0" borderId="2" xfId="0" applyFont="1" applyBorder="1" applyAlignment="1"/>
    <xf numFmtId="0" fontId="3" fillId="0" borderId="3" xfId="0" applyFont="1" applyBorder="1" applyAlignment="1"/>
    <xf numFmtId="0" fontId="2" fillId="0" borderId="4" xfId="0" applyFont="1" applyBorder="1" applyAlignment="1">
      <alignment horizontal="right" vertical="center"/>
    </xf>
    <xf numFmtId="0" fontId="2" fillId="0" borderId="5" xfId="0" applyFont="1" applyBorder="1" applyAlignment="1">
      <alignment vertical="center" wrapText="1"/>
    </xf>
    <xf numFmtId="3" fontId="2" fillId="0" borderId="5" xfId="0" applyNumberFormat="1" applyFont="1" applyBorder="1"/>
    <xf numFmtId="3" fontId="2" fillId="0" borderId="6" xfId="0" applyNumberFormat="1" applyFont="1" applyBorder="1"/>
    <xf numFmtId="0" fontId="2" fillId="0" borderId="5" xfId="0" applyFont="1" applyBorder="1" applyAlignment="1">
      <alignment vertical="center"/>
    </xf>
    <xf numFmtId="0" fontId="2" fillId="0" borderId="7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2" fillId="0" borderId="2" xfId="0" applyFont="1" applyBorder="1" applyAlignment="1">
      <alignment vertical="center"/>
    </xf>
    <xf numFmtId="3" fontId="2" fillId="0" borderId="2" xfId="0" applyNumberFormat="1" applyFont="1" applyBorder="1"/>
    <xf numFmtId="3" fontId="2" fillId="0" borderId="3" xfId="0" applyNumberFormat="1" applyFont="1" applyBorder="1"/>
    <xf numFmtId="0" fontId="2" fillId="0" borderId="8" xfId="0" applyFont="1" applyBorder="1" applyAlignment="1">
      <alignment vertical="center"/>
    </xf>
    <xf numFmtId="3" fontId="2" fillId="0" borderId="8" xfId="0" applyNumberFormat="1" applyFont="1" applyBorder="1"/>
    <xf numFmtId="3" fontId="2" fillId="0" borderId="9" xfId="0" applyNumberFormat="1" applyFont="1" applyBorder="1"/>
    <xf numFmtId="0" fontId="2" fillId="0" borderId="10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3" fontId="3" fillId="0" borderId="11" xfId="0" applyNumberFormat="1" applyFont="1" applyBorder="1"/>
    <xf numFmtId="3" fontId="3" fillId="0" borderId="12" xfId="0" applyNumberFormat="1" applyFont="1" applyBorder="1"/>
    <xf numFmtId="0" fontId="2" fillId="0" borderId="10" xfId="0" applyFont="1" applyBorder="1" applyAlignment="1">
      <alignment horizontal="right" vertical="center"/>
    </xf>
    <xf numFmtId="0" fontId="1" fillId="0" borderId="0" xfId="0" applyFont="1" applyAlignment="1">
      <alignment horizontal="center"/>
    </xf>
    <xf numFmtId="0" fontId="5" fillId="0" borderId="0" xfId="0" applyFont="1" applyBorder="1" applyAlignment="1">
      <alignment horizontal="center"/>
    </xf>
    <xf numFmtId="0" fontId="7" fillId="0" borderId="0" xfId="0" applyFont="1" applyAlignment="1">
      <alignment horizontal="right"/>
    </xf>
  </cellXfs>
  <cellStyles count="1">
    <cellStyle name="Normá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23"/>
  <sheetViews>
    <sheetView tabSelected="1" zoomScaleNormal="100" zoomScaleSheetLayoutView="100" workbookViewId="0">
      <selection activeCell="A5" sqref="A5:O5"/>
    </sheetView>
  </sheetViews>
  <sheetFormatPr defaultRowHeight="15.75" x14ac:dyDescent="0.25"/>
  <cols>
    <col min="1" max="1" width="3.75" bestFit="1" customWidth="1"/>
    <col min="2" max="2" width="21.875" customWidth="1"/>
    <col min="3" max="4" width="10" customWidth="1"/>
    <col min="5" max="5" width="10.125" customWidth="1"/>
    <col min="6" max="6" width="10.25" customWidth="1"/>
    <col min="7" max="7" width="9.875" customWidth="1"/>
    <col min="8" max="8" width="10.75" customWidth="1"/>
    <col min="9" max="9" width="9.875" customWidth="1"/>
    <col min="10" max="10" width="9" customWidth="1"/>
    <col min="11" max="11" width="9.875" customWidth="1"/>
    <col min="12" max="12" width="10.125" customWidth="1"/>
    <col min="13" max="13" width="9.75" customWidth="1"/>
    <col min="14" max="14" width="10.625" customWidth="1"/>
    <col min="15" max="15" width="12.375" customWidth="1"/>
    <col min="16" max="16" width="12.5" customWidth="1"/>
  </cols>
  <sheetData>
    <row r="2" spans="1:17" s="3" customFormat="1" x14ac:dyDescent="0.25">
      <c r="A2" s="38"/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</row>
    <row r="3" spans="1:17" s="1" customFormat="1" x14ac:dyDescent="0.25">
      <c r="A3" s="36" t="s">
        <v>0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</row>
    <row r="4" spans="1:17" s="1" customFormat="1" x14ac:dyDescent="0.25">
      <c r="A4" s="36" t="s">
        <v>35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</row>
    <row r="5" spans="1:17" s="1" customFormat="1" x14ac:dyDescent="0.25">
      <c r="A5" s="36" t="s">
        <v>36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</row>
    <row r="6" spans="1:17" s="1" customFormat="1" x14ac:dyDescent="0.25">
      <c r="A6" s="36" t="s">
        <v>30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</row>
    <row r="7" spans="1:17" s="1" customFormat="1" x14ac:dyDescent="0.25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</row>
    <row r="8" spans="1:17" s="3" customFormat="1" ht="16.5" x14ac:dyDescent="0.25">
      <c r="A8" s="7"/>
      <c r="B8" s="7"/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8"/>
    </row>
    <row r="9" spans="1:17" s="1" customFormat="1" ht="19.149999999999999" customHeight="1" x14ac:dyDescent="0.25">
      <c r="A9" s="15" t="s">
        <v>1</v>
      </c>
      <c r="B9" s="16" t="s">
        <v>2</v>
      </c>
      <c r="C9" s="16" t="s">
        <v>3</v>
      </c>
      <c r="D9" s="16" t="s">
        <v>4</v>
      </c>
      <c r="E9" s="16" t="s">
        <v>5</v>
      </c>
      <c r="F9" s="16" t="s">
        <v>6</v>
      </c>
      <c r="G9" s="16" t="s">
        <v>7</v>
      </c>
      <c r="H9" s="16" t="s">
        <v>8</v>
      </c>
      <c r="I9" s="16" t="s">
        <v>9</v>
      </c>
      <c r="J9" s="16" t="s">
        <v>10</v>
      </c>
      <c r="K9" s="16" t="s">
        <v>11</v>
      </c>
      <c r="L9" s="16" t="s">
        <v>12</v>
      </c>
      <c r="M9" s="16" t="s">
        <v>13</v>
      </c>
      <c r="N9" s="16" t="s">
        <v>14</v>
      </c>
      <c r="O9" s="17" t="s">
        <v>15</v>
      </c>
    </row>
    <row r="10" spans="1:17" s="1" customFormat="1" ht="25.5" x14ac:dyDescent="0.25">
      <c r="A10" s="18" t="s">
        <v>19</v>
      </c>
      <c r="B10" s="19" t="s">
        <v>20</v>
      </c>
      <c r="C10" s="20">
        <v>0</v>
      </c>
      <c r="D10" s="20">
        <v>0</v>
      </c>
      <c r="E10" s="20">
        <v>30000</v>
      </c>
      <c r="F10" s="20">
        <v>0</v>
      </c>
      <c r="G10" s="20">
        <v>70000</v>
      </c>
      <c r="H10" s="20">
        <v>9407008</v>
      </c>
      <c r="I10" s="20">
        <v>0</v>
      </c>
      <c r="J10" s="20">
        <v>50000</v>
      </c>
      <c r="K10" s="20">
        <v>150000</v>
      </c>
      <c r="L10" s="20">
        <v>502392</v>
      </c>
      <c r="M10" s="20">
        <f>1600000+849624</f>
        <v>2449624</v>
      </c>
      <c r="N10" s="20">
        <v>755400</v>
      </c>
      <c r="O10" s="21">
        <f>SUM(C10:N10)</f>
        <v>13414424</v>
      </c>
      <c r="P10" s="2"/>
      <c r="Q10" s="11"/>
    </row>
    <row r="11" spans="1:17" s="1" customFormat="1" x14ac:dyDescent="0.25">
      <c r="A11" s="18" t="s">
        <v>21</v>
      </c>
      <c r="B11" s="22" t="s">
        <v>16</v>
      </c>
      <c r="C11" s="20"/>
      <c r="D11" s="20"/>
      <c r="E11" s="20"/>
      <c r="F11" s="20"/>
      <c r="G11" s="20"/>
      <c r="H11" s="20"/>
      <c r="I11" s="20"/>
      <c r="J11" s="20">
        <v>5</v>
      </c>
      <c r="K11" s="20">
        <v>8</v>
      </c>
      <c r="L11" s="20">
        <v>5</v>
      </c>
      <c r="M11" s="20"/>
      <c r="N11" s="20"/>
      <c r="O11" s="21">
        <f>SUM(C11:N11)</f>
        <v>18</v>
      </c>
      <c r="P11" s="2"/>
    </row>
    <row r="12" spans="1:17" s="1" customFormat="1" x14ac:dyDescent="0.25">
      <c r="A12" s="23" t="s">
        <v>22</v>
      </c>
      <c r="B12" s="28" t="s">
        <v>23</v>
      </c>
      <c r="C12" s="29">
        <v>16411792</v>
      </c>
      <c r="D12" s="29">
        <v>16411792</v>
      </c>
      <c r="E12" s="29">
        <v>16411792</v>
      </c>
      <c r="F12" s="29">
        <v>16411792</v>
      </c>
      <c r="G12" s="29">
        <v>16411792</v>
      </c>
      <c r="H12" s="29">
        <v>16411792</v>
      </c>
      <c r="I12" s="29">
        <v>16411792</v>
      </c>
      <c r="J12" s="29">
        <v>16411792</v>
      </c>
      <c r="K12" s="29">
        <v>16411792</v>
      </c>
      <c r="L12" s="29">
        <v>16411792</v>
      </c>
      <c r="M12" s="29">
        <v>16411792</v>
      </c>
      <c r="N12" s="29">
        <v>16411788</v>
      </c>
      <c r="O12" s="30">
        <f>SUM(C12:N12)</f>
        <v>196941500</v>
      </c>
      <c r="P12" s="2"/>
      <c r="Q12" s="11"/>
    </row>
    <row r="13" spans="1:17" s="1" customFormat="1" x14ac:dyDescent="0.25">
      <c r="A13" s="35"/>
      <c r="B13" s="32" t="s">
        <v>17</v>
      </c>
      <c r="C13" s="33">
        <v>5500000</v>
      </c>
      <c r="D13" s="33">
        <v>11500000</v>
      </c>
      <c r="E13" s="33">
        <v>12500000</v>
      </c>
      <c r="F13" s="33">
        <v>11500000</v>
      </c>
      <c r="G13" s="33">
        <v>11500000</v>
      </c>
      <c r="H13" s="33">
        <v>12500000</v>
      </c>
      <c r="I13" s="33">
        <v>11500000</v>
      </c>
      <c r="J13" s="33">
        <v>11500000</v>
      </c>
      <c r="K13" s="33">
        <v>12500000</v>
      </c>
      <c r="L13" s="33">
        <v>12500000</v>
      </c>
      <c r="M13" s="33">
        <v>11500000</v>
      </c>
      <c r="N13" s="33">
        <v>11500000</v>
      </c>
      <c r="O13" s="34">
        <f>SUM(O10:O12)</f>
        <v>210355942</v>
      </c>
      <c r="P13" s="11"/>
    </row>
    <row r="14" spans="1:17" s="1" customFormat="1" x14ac:dyDescent="0.25">
      <c r="A14" s="12"/>
      <c r="B14" s="13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1"/>
    </row>
    <row r="15" spans="1:17" s="3" customFormat="1" x14ac:dyDescent="0.25">
      <c r="A15" s="4"/>
      <c r="B15" s="5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</row>
    <row r="16" spans="1:17" s="1" customFormat="1" x14ac:dyDescent="0.25">
      <c r="A16" s="24" t="s">
        <v>24</v>
      </c>
      <c r="B16" s="25" t="s">
        <v>25</v>
      </c>
      <c r="C16" s="26">
        <v>10737500</v>
      </c>
      <c r="D16" s="26">
        <v>10737500</v>
      </c>
      <c r="E16" s="26">
        <f>11437500+6900000</f>
        <v>18337500</v>
      </c>
      <c r="F16" s="26">
        <v>10737500</v>
      </c>
      <c r="G16" s="26">
        <v>10737500</v>
      </c>
      <c r="H16" s="26">
        <f>11437500+7114000</f>
        <v>18551500</v>
      </c>
      <c r="I16" s="26">
        <v>10737500</v>
      </c>
      <c r="J16" s="26">
        <v>10737500</v>
      </c>
      <c r="K16" s="26">
        <v>10737500</v>
      </c>
      <c r="L16" s="26">
        <v>11237500</v>
      </c>
      <c r="M16" s="26">
        <v>15633023</v>
      </c>
      <c r="N16" s="26">
        <v>10737500</v>
      </c>
      <c r="O16" s="27">
        <f>SUM(C16:N16)</f>
        <v>149659523</v>
      </c>
      <c r="P16" s="2"/>
      <c r="Q16" s="11"/>
    </row>
    <row r="17" spans="1:17" s="1" customFormat="1" ht="30" customHeight="1" x14ac:dyDescent="0.25">
      <c r="A17" s="18" t="s">
        <v>26</v>
      </c>
      <c r="B17" s="19" t="s">
        <v>27</v>
      </c>
      <c r="C17" s="20">
        <f>C16*0.13</f>
        <v>1395875</v>
      </c>
      <c r="D17" s="20">
        <f t="shared" ref="D17:M17" si="0">D16*0.13</f>
        <v>1395875</v>
      </c>
      <c r="E17" s="20">
        <f>E16*0.13+922398</f>
        <v>3306273</v>
      </c>
      <c r="F17" s="20">
        <f>F16*0.13</f>
        <v>1395875</v>
      </c>
      <c r="G17" s="20">
        <f t="shared" si="0"/>
        <v>1395875</v>
      </c>
      <c r="H17" s="20">
        <f>H16*0.13</f>
        <v>2411695</v>
      </c>
      <c r="I17" s="20">
        <f t="shared" si="0"/>
        <v>1395875</v>
      </c>
      <c r="J17" s="20">
        <f t="shared" si="0"/>
        <v>1395875</v>
      </c>
      <c r="K17" s="20">
        <f t="shared" si="0"/>
        <v>1395875</v>
      </c>
      <c r="L17" s="20">
        <f t="shared" si="0"/>
        <v>1460875</v>
      </c>
      <c r="M17" s="20">
        <f t="shared" si="0"/>
        <v>2032292.99</v>
      </c>
      <c r="N17" s="20">
        <f>N16*0.13</f>
        <v>1395875</v>
      </c>
      <c r="O17" s="21">
        <f>SUM(C17:N17)</f>
        <v>20378135.989999998</v>
      </c>
      <c r="P17" s="2"/>
      <c r="Q17" s="11"/>
    </row>
    <row r="18" spans="1:17" s="1" customFormat="1" x14ac:dyDescent="0.25">
      <c r="A18" s="18" t="s">
        <v>29</v>
      </c>
      <c r="B18" s="22" t="s">
        <v>28</v>
      </c>
      <c r="C18" s="20">
        <v>1201667</v>
      </c>
      <c r="D18" s="20">
        <v>1301667</v>
      </c>
      <c r="E18" s="20">
        <v>1301667</v>
      </c>
      <c r="F18" s="20">
        <v>1401667</v>
      </c>
      <c r="G18" s="20">
        <v>1801667</v>
      </c>
      <c r="H18" s="20">
        <f>1401667</f>
        <v>1401667</v>
      </c>
      <c r="I18" s="20">
        <v>1401667</v>
      </c>
      <c r="J18" s="20">
        <v>1201667</v>
      </c>
      <c r="K18" s="20">
        <v>1301667</v>
      </c>
      <c r="L18" s="20">
        <v>1201667</v>
      </c>
      <c r="M18" s="20">
        <v>1301667</v>
      </c>
      <c r="N18" s="20">
        <f>1248551</f>
        <v>1248551</v>
      </c>
      <c r="O18" s="21">
        <f>SUM(C18:N18)</f>
        <v>16066888</v>
      </c>
      <c r="P18" s="2"/>
      <c r="Q18" s="11"/>
    </row>
    <row r="19" spans="1:17" s="1" customFormat="1" x14ac:dyDescent="0.25">
      <c r="A19" s="18" t="s">
        <v>32</v>
      </c>
      <c r="B19" s="22" t="s">
        <v>33</v>
      </c>
      <c r="C19" s="20">
        <v>0</v>
      </c>
      <c r="D19" s="20">
        <v>650000</v>
      </c>
      <c r="E19" s="20">
        <v>0</v>
      </c>
      <c r="F19" s="20">
        <v>0</v>
      </c>
      <c r="G19" s="20">
        <v>450000</v>
      </c>
      <c r="H19" s="20">
        <v>0</v>
      </c>
      <c r="I19" s="20"/>
      <c r="J19" s="20">
        <v>450000</v>
      </c>
      <c r="K19" s="20">
        <v>0</v>
      </c>
      <c r="L19" s="20">
        <v>0</v>
      </c>
      <c r="M19" s="20">
        <v>467495</v>
      </c>
      <c r="N19" s="20"/>
      <c r="O19" s="21">
        <f>SUM(C19:N19)</f>
        <v>2017495</v>
      </c>
      <c r="P19" s="2"/>
    </row>
    <row r="20" spans="1:17" s="1" customFormat="1" x14ac:dyDescent="0.25">
      <c r="A20" s="23" t="s">
        <v>31</v>
      </c>
      <c r="B20" s="28" t="s">
        <v>34</v>
      </c>
      <c r="C20" s="29">
        <v>0</v>
      </c>
      <c r="D20" s="29">
        <v>0</v>
      </c>
      <c r="E20" s="29">
        <v>0</v>
      </c>
      <c r="F20" s="29"/>
      <c r="G20" s="29">
        <v>120000</v>
      </c>
      <c r="H20" s="29">
        <v>0</v>
      </c>
      <c r="I20" s="29">
        <v>0</v>
      </c>
      <c r="J20" s="29">
        <v>0</v>
      </c>
      <c r="K20" s="29">
        <v>0</v>
      </c>
      <c r="L20" s="29">
        <v>212492</v>
      </c>
      <c r="M20" s="29"/>
      <c r="N20" s="29">
        <v>0</v>
      </c>
      <c r="O20" s="30">
        <f>SUM(C20:N20)</f>
        <v>332492</v>
      </c>
      <c r="P20" s="2"/>
    </row>
    <row r="21" spans="1:17" s="1" customFormat="1" x14ac:dyDescent="0.25">
      <c r="A21" s="31"/>
      <c r="B21" s="32" t="s">
        <v>18</v>
      </c>
      <c r="C21" s="33">
        <f>SUM(C16:C20)</f>
        <v>13335042</v>
      </c>
      <c r="D21" s="33">
        <f t="shared" ref="D21:N21" si="1">SUM(D16:D20)</f>
        <v>14085042</v>
      </c>
      <c r="E21" s="33">
        <f t="shared" si="1"/>
        <v>22945440</v>
      </c>
      <c r="F21" s="33">
        <f t="shared" si="1"/>
        <v>13535042</v>
      </c>
      <c r="G21" s="33">
        <f t="shared" si="1"/>
        <v>14505042</v>
      </c>
      <c r="H21" s="33">
        <f t="shared" si="1"/>
        <v>22364862</v>
      </c>
      <c r="I21" s="33">
        <f t="shared" si="1"/>
        <v>13535042</v>
      </c>
      <c r="J21" s="33">
        <f t="shared" si="1"/>
        <v>13785042</v>
      </c>
      <c r="K21" s="33">
        <f t="shared" si="1"/>
        <v>13435042</v>
      </c>
      <c r="L21" s="33">
        <f t="shared" si="1"/>
        <v>14112534</v>
      </c>
      <c r="M21" s="33">
        <f t="shared" si="1"/>
        <v>19434477.989999998</v>
      </c>
      <c r="N21" s="33">
        <f t="shared" si="1"/>
        <v>13381926</v>
      </c>
      <c r="O21" s="34">
        <f>SUM(O16:O20)</f>
        <v>188454533.99000001</v>
      </c>
      <c r="P21" s="11"/>
    </row>
    <row r="22" spans="1:17" s="3" customFormat="1" x14ac:dyDescent="0.25">
      <c r="A22" s="5"/>
      <c r="B22" s="5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</row>
    <row r="23" spans="1:17" x14ac:dyDescent="0.25">
      <c r="N23" s="9"/>
      <c r="O23" s="9"/>
    </row>
  </sheetData>
  <mergeCells count="6">
    <mergeCell ref="A6:O6"/>
    <mergeCell ref="C8:N8"/>
    <mergeCell ref="A2:O2"/>
    <mergeCell ref="A3:O3"/>
    <mergeCell ref="A4:O4"/>
    <mergeCell ref="A5:O5"/>
  </mergeCells>
  <phoneticPr fontId="0" type="noConversion"/>
  <printOptions headings="1" gridLines="1"/>
  <pageMargins left="0.74803149606299213" right="0.74803149606299213" top="0.98425196850393704" bottom="0.98425196850393704" header="0.51181102362204722" footer="0.51181102362204722"/>
  <pageSetup paperSize="9"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Ütemterv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Önkormányzat Kékkút</dc:creator>
  <cp:lastModifiedBy>SzaboTimea</cp:lastModifiedBy>
  <cp:lastPrinted>2024-01-24T14:54:52Z</cp:lastPrinted>
  <dcterms:created xsi:type="dcterms:W3CDTF">2014-09-05T08:32:02Z</dcterms:created>
  <dcterms:modified xsi:type="dcterms:W3CDTF">2025-05-16T07:43:22Z</dcterms:modified>
</cp:coreProperties>
</file>