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16\Salföld\RENDELETEK\2015. évi költségvetés módosítása\"/>
    </mc:Choice>
  </mc:AlternateContent>
  <bookViews>
    <workbookView xWindow="0" yWindow="0" windowWidth="20490" windowHeight="8340" tabRatio="947" activeTab="8"/>
  </bookViews>
  <sheets>
    <sheet name="1. mérleg" sheetId="15" r:id="rId1"/>
    <sheet name="2. bevételek" sheetId="12" r:id="rId2"/>
    <sheet name="3. bevétel jogcím" sheetId="13" r:id="rId3"/>
    <sheet name="4. bevétel feladatonként" sheetId="14" r:id="rId4"/>
    <sheet name="5.kiadás" sheetId="3" r:id="rId5"/>
    <sheet name="6. kiadás feladatonként" sheetId="17" r:id="rId6"/>
    <sheet name="7. felhalmozás" sheetId="16" r:id="rId7"/>
    <sheet name="8. táj adatok műk" sheetId="19" r:id="rId8"/>
    <sheet name="9. táj adatok felh" sheetId="18" r:id="rId9"/>
  </sheets>
  <definedNames>
    <definedName name="Excel_BuiltIn_Print_Area_1_1">#REF!</definedName>
    <definedName name="Excel_BuiltIn_Print_Area_2_1">#REF!</definedName>
    <definedName name="Excel_BuiltIn_Print_Area_3_1">'5.kiadás'!$A$3:$E$746</definedName>
    <definedName name="_xlnm.Print_Titles" localSheetId="4">'5.kiadás'!$3:$8</definedName>
    <definedName name="_xlnm.Print_Area" localSheetId="1">'2. bevételek'!$A$1:$H$145</definedName>
    <definedName name="_xlnm.Print_Area" localSheetId="4">'5.kiadás'!$A$1:$H$411</definedName>
    <definedName name="_xlnm.Print_Area" localSheetId="5">'6. kiadás feladatonként'!$A$1:$E$32</definedName>
    <definedName name="_xlnm.Print_Area" localSheetId="7">'8. táj adatok műk'!$A$1:$I$31</definedName>
    <definedName name="_xlnm.Print_Area" localSheetId="8">'9. táj adatok felh'!$A$1:$G$27</definedName>
  </definedNames>
  <calcPr calcId="162913" fullCalcOnLoad="1"/>
</workbook>
</file>

<file path=xl/calcChain.xml><?xml version="1.0" encoding="utf-8"?>
<calcChain xmlns="http://schemas.openxmlformats.org/spreadsheetml/2006/main">
  <c r="D32" i="17" l="1"/>
  <c r="C32" i="17"/>
  <c r="B32" i="17"/>
  <c r="H287" i="3"/>
  <c r="H274" i="3"/>
  <c r="H273" i="3"/>
  <c r="H304" i="3"/>
  <c r="H330" i="3"/>
  <c r="H125" i="3"/>
  <c r="H362" i="3"/>
  <c r="H361" i="3"/>
  <c r="H360" i="3"/>
  <c r="H27" i="3"/>
  <c r="H16" i="3"/>
  <c r="H406" i="3"/>
  <c r="H112" i="12"/>
  <c r="H106" i="12"/>
  <c r="H94" i="12"/>
  <c r="H93" i="12"/>
  <c r="H92" i="12"/>
  <c r="H34" i="12"/>
  <c r="E30" i="17"/>
  <c r="E9" i="14"/>
  <c r="E13" i="14"/>
  <c r="H402" i="3"/>
  <c r="G402" i="3"/>
  <c r="G48" i="12"/>
  <c r="H48" i="12"/>
  <c r="G46" i="12"/>
  <c r="G45" i="12"/>
  <c r="H46" i="12"/>
  <c r="G112" i="12"/>
  <c r="G287" i="3"/>
  <c r="B14" i="16"/>
  <c r="C14" i="16"/>
  <c r="I27" i="19"/>
  <c r="I22" i="19"/>
  <c r="I14" i="19"/>
  <c r="G26" i="18"/>
  <c r="G24" i="18"/>
  <c r="G18" i="18"/>
  <c r="G12" i="18"/>
  <c r="E29" i="17"/>
  <c r="E28" i="17"/>
  <c r="E27" i="17"/>
  <c r="E26" i="17"/>
  <c r="E14" i="17"/>
  <c r="E32" i="17"/>
  <c r="E13" i="17"/>
  <c r="E19" i="14"/>
  <c r="E18" i="14"/>
  <c r="E17" i="14"/>
  <c r="E21" i="14"/>
  <c r="H18" i="13"/>
  <c r="H11" i="13"/>
  <c r="H7" i="13"/>
  <c r="H32" i="13"/>
  <c r="H30" i="13"/>
  <c r="H28" i="13"/>
  <c r="H24" i="13"/>
  <c r="H14" i="13"/>
  <c r="D32" i="15"/>
  <c r="D27" i="15"/>
  <c r="D21" i="15"/>
  <c r="D34" i="15"/>
  <c r="D18" i="15"/>
  <c r="D13" i="15"/>
  <c r="D8" i="15"/>
  <c r="D20" i="15"/>
  <c r="G28" i="12"/>
  <c r="H28" i="12"/>
  <c r="G26" i="12"/>
  <c r="G25" i="12"/>
  <c r="G24" i="12"/>
  <c r="H26" i="12"/>
  <c r="H25" i="12"/>
  <c r="H24" i="12"/>
  <c r="G21" i="12"/>
  <c r="G20" i="12"/>
  <c r="G19" i="12"/>
  <c r="H21" i="12"/>
  <c r="H20" i="12"/>
  <c r="H19" i="12"/>
  <c r="G78" i="12"/>
  <c r="G77" i="12"/>
  <c r="G90" i="12"/>
  <c r="G89" i="12"/>
  <c r="H90" i="12"/>
  <c r="H89" i="12"/>
  <c r="H78" i="12"/>
  <c r="H77" i="12"/>
  <c r="G16" i="12"/>
  <c r="G15" i="12"/>
  <c r="H16" i="12"/>
  <c r="H15" i="12"/>
  <c r="H141" i="12"/>
  <c r="H140" i="12"/>
  <c r="H139" i="12"/>
  <c r="H136" i="12"/>
  <c r="H135" i="12"/>
  <c r="H134" i="12"/>
  <c r="H130" i="12"/>
  <c r="H129" i="12"/>
  <c r="H128" i="12"/>
  <c r="H123" i="12"/>
  <c r="H121" i="12"/>
  <c r="H119" i="12"/>
  <c r="H110" i="12"/>
  <c r="H96" i="12"/>
  <c r="H95" i="12"/>
  <c r="H87" i="12"/>
  <c r="H86" i="12"/>
  <c r="H75" i="12"/>
  <c r="H83" i="12"/>
  <c r="H81" i="12"/>
  <c r="H71" i="12"/>
  <c r="H68" i="12"/>
  <c r="H66" i="12"/>
  <c r="H64" i="12"/>
  <c r="H63" i="12"/>
  <c r="H58" i="12"/>
  <c r="H57" i="12"/>
  <c r="H59" i="12"/>
  <c r="H54" i="12"/>
  <c r="H53" i="12"/>
  <c r="H52" i="12"/>
  <c r="H51" i="12"/>
  <c r="H45" i="12"/>
  <c r="H43" i="12"/>
  <c r="H42" i="12"/>
  <c r="H38" i="12"/>
  <c r="H32" i="12"/>
  <c r="H12" i="12"/>
  <c r="H10" i="12"/>
  <c r="H9" i="12"/>
  <c r="G247" i="3"/>
  <c r="G246" i="3"/>
  <c r="G245" i="3"/>
  <c r="H241" i="3"/>
  <c r="H271" i="3"/>
  <c r="H270" i="3"/>
  <c r="H269" i="3"/>
  <c r="G271" i="3"/>
  <c r="G270" i="3"/>
  <c r="G269" i="3"/>
  <c r="H267" i="3"/>
  <c r="H266" i="3"/>
  <c r="H265" i="3"/>
  <c r="G267" i="3"/>
  <c r="G266" i="3"/>
  <c r="G265" i="3"/>
  <c r="G263" i="3"/>
  <c r="G262" i="3"/>
  <c r="G261" i="3"/>
  <c r="H263" i="3"/>
  <c r="H262" i="3"/>
  <c r="H261" i="3"/>
  <c r="H247" i="3"/>
  <c r="H246" i="3"/>
  <c r="H245" i="3"/>
  <c r="G304" i="3"/>
  <c r="G302" i="3"/>
  <c r="G301" i="3"/>
  <c r="H302" i="3"/>
  <c r="H301" i="3"/>
  <c r="H161" i="3"/>
  <c r="H163" i="3"/>
  <c r="H160" i="3"/>
  <c r="G374" i="3"/>
  <c r="H374" i="3"/>
  <c r="G119" i="3"/>
  <c r="G118" i="3"/>
  <c r="H119" i="3"/>
  <c r="H118" i="3"/>
  <c r="H399" i="3"/>
  <c r="H397" i="3"/>
  <c r="H395" i="3"/>
  <c r="H393" i="3"/>
  <c r="H392" i="3"/>
  <c r="H390" i="3"/>
  <c r="H386" i="3"/>
  <c r="H385" i="3"/>
  <c r="H384" i="3"/>
  <c r="H381" i="3"/>
  <c r="H380" i="3"/>
  <c r="H379" i="3"/>
  <c r="H376" i="3"/>
  <c r="H372" i="3"/>
  <c r="H371" i="3"/>
  <c r="H366" i="3"/>
  <c r="H356" i="3"/>
  <c r="H354" i="3"/>
  <c r="H353" i="3"/>
  <c r="H348" i="3"/>
  <c r="H345" i="3"/>
  <c r="H344" i="3"/>
  <c r="H343" i="3"/>
  <c r="H342" i="3"/>
  <c r="H339" i="3"/>
  <c r="H337" i="3"/>
  <c r="H333" i="3"/>
  <c r="H322" i="3"/>
  <c r="H319" i="3"/>
  <c r="H318" i="3"/>
  <c r="H317" i="3"/>
  <c r="H313" i="3"/>
  <c r="H312" i="3"/>
  <c r="H307" i="3"/>
  <c r="H300" i="3"/>
  <c r="H309" i="3"/>
  <c r="H308" i="3"/>
  <c r="H297" i="3"/>
  <c r="H296" i="3"/>
  <c r="H284" i="3"/>
  <c r="H280" i="3"/>
  <c r="H276" i="3"/>
  <c r="H259" i="3"/>
  <c r="H258" i="3"/>
  <c r="H257" i="3"/>
  <c r="H254" i="3"/>
  <c r="H251" i="3"/>
  <c r="H250" i="3"/>
  <c r="H249" i="3"/>
  <c r="H239" i="3"/>
  <c r="H237" i="3"/>
  <c r="H235" i="3"/>
  <c r="H234" i="3"/>
  <c r="H231" i="3"/>
  <c r="H229" i="3"/>
  <c r="H227" i="3"/>
  <c r="H226" i="3"/>
  <c r="H219" i="3"/>
  <c r="H218" i="3"/>
  <c r="H213" i="3"/>
  <c r="H210" i="3"/>
  <c r="H208" i="3"/>
  <c r="H207" i="3"/>
  <c r="H206" i="3"/>
  <c r="H205" i="3"/>
  <c r="H201" i="3"/>
  <c r="H200" i="3"/>
  <c r="H198" i="3"/>
  <c r="H196" i="3"/>
  <c r="H191" i="3"/>
  <c r="H190" i="3"/>
  <c r="H188" i="3"/>
  <c r="H187" i="3"/>
  <c r="H183" i="3"/>
  <c r="H181" i="3"/>
  <c r="H176" i="3"/>
  <c r="H172" i="3"/>
  <c r="H171" i="3"/>
  <c r="H165" i="3"/>
  <c r="H159" i="3"/>
  <c r="H155" i="3"/>
  <c r="H153" i="3"/>
  <c r="H147" i="3"/>
  <c r="H146" i="3"/>
  <c r="H143" i="3"/>
  <c r="H142" i="3"/>
  <c r="H132" i="3"/>
  <c r="H130" i="3"/>
  <c r="H128" i="3"/>
  <c r="H127" i="3"/>
  <c r="H124" i="3"/>
  <c r="H115" i="3"/>
  <c r="H114" i="3"/>
  <c r="H113" i="3"/>
  <c r="H107" i="3"/>
  <c r="H105" i="3"/>
  <c r="H103" i="3"/>
  <c r="H99" i="3"/>
  <c r="H93" i="3"/>
  <c r="H86" i="3"/>
  <c r="H85" i="3"/>
  <c r="H82" i="3"/>
  <c r="H80" i="3"/>
  <c r="H79" i="3"/>
  <c r="H78" i="3"/>
  <c r="H77" i="3"/>
  <c r="H72" i="3"/>
  <c r="H71" i="3"/>
  <c r="H66" i="3"/>
  <c r="H63" i="3"/>
  <c r="H54" i="3"/>
  <c r="H50" i="3"/>
  <c r="H48" i="3"/>
  <c r="H44" i="3"/>
  <c r="H42" i="3"/>
  <c r="H40" i="3"/>
  <c r="H38" i="3"/>
  <c r="H33" i="3"/>
  <c r="H32" i="3"/>
  <c r="H30" i="3"/>
  <c r="H22" i="3"/>
  <c r="H21" i="3"/>
  <c r="H11" i="3"/>
  <c r="H10" i="3"/>
  <c r="E27" i="19"/>
  <c r="F27" i="19"/>
  <c r="G27" i="19"/>
  <c r="E22" i="19"/>
  <c r="F22" i="19"/>
  <c r="G22" i="19"/>
  <c r="E14" i="19"/>
  <c r="F14" i="19"/>
  <c r="G14" i="19"/>
  <c r="C8" i="15"/>
  <c r="G7" i="13"/>
  <c r="F18" i="18"/>
  <c r="H22" i="19"/>
  <c r="E24" i="18"/>
  <c r="E27" i="18"/>
  <c r="F12" i="18"/>
  <c r="E18" i="18"/>
  <c r="E12" i="18"/>
  <c r="E26" i="18"/>
  <c r="E23" i="17"/>
  <c r="E9" i="17"/>
  <c r="E16" i="17"/>
  <c r="E20" i="17"/>
  <c r="E6" i="17"/>
  <c r="E7" i="17"/>
  <c r="E8" i="17"/>
  <c r="E10" i="17"/>
  <c r="E11" i="17"/>
  <c r="E12" i="17"/>
  <c r="E15" i="17"/>
  <c r="E17" i="17"/>
  <c r="E18" i="17"/>
  <c r="E19" i="17"/>
  <c r="E21" i="17"/>
  <c r="E22" i="17"/>
  <c r="E24" i="17"/>
  <c r="E25" i="17"/>
  <c r="G393" i="3"/>
  <c r="G392" i="3"/>
  <c r="G397" i="3"/>
  <c r="G395" i="3"/>
  <c r="G399" i="3"/>
  <c r="C21" i="15"/>
  <c r="C27" i="15"/>
  <c r="C34" i="15"/>
  <c r="G34" i="12"/>
  <c r="G38" i="12"/>
  <c r="G43" i="12"/>
  <c r="G42" i="12"/>
  <c r="G32" i="12"/>
  <c r="G48" i="3"/>
  <c r="G54" i="3"/>
  <c r="G50" i="3"/>
  <c r="G63" i="3"/>
  <c r="G11" i="3"/>
  <c r="G10" i="3"/>
  <c r="G16" i="3"/>
  <c r="G9" i="3"/>
  <c r="G22" i="3"/>
  <c r="G21" i="3"/>
  <c r="G27" i="3"/>
  <c r="G26" i="3"/>
  <c r="G30" i="3"/>
  <c r="G33" i="3"/>
  <c r="G32" i="3"/>
  <c r="G38" i="3"/>
  <c r="G40" i="3"/>
  <c r="G44" i="3"/>
  <c r="G42" i="3"/>
  <c r="G66" i="3"/>
  <c r="G72" i="3"/>
  <c r="G71" i="3"/>
  <c r="G345" i="3"/>
  <c r="G344" i="3"/>
  <c r="G343" i="3"/>
  <c r="G342" i="3"/>
  <c r="G348" i="3"/>
  <c r="G354" i="3"/>
  <c r="G353" i="3"/>
  <c r="G356" i="3"/>
  <c r="G322" i="3"/>
  <c r="G319" i="3"/>
  <c r="G333" i="3"/>
  <c r="G332" i="3"/>
  <c r="G318" i="3"/>
  <c r="G317" i="3"/>
  <c r="G337" i="3"/>
  <c r="G339" i="3"/>
  <c r="G309" i="3"/>
  <c r="G308" i="3"/>
  <c r="G313" i="3"/>
  <c r="G312" i="3"/>
  <c r="G276" i="3"/>
  <c r="G280" i="3"/>
  <c r="G274" i="3"/>
  <c r="G273" i="3"/>
  <c r="G284" i="3"/>
  <c r="G297" i="3"/>
  <c r="G296" i="3"/>
  <c r="G183" i="3"/>
  <c r="G181" i="3"/>
  <c r="G188" i="3"/>
  <c r="G187" i="3"/>
  <c r="G191" i="3"/>
  <c r="G196" i="3"/>
  <c r="G198" i="3"/>
  <c r="G201" i="3"/>
  <c r="G200" i="3"/>
  <c r="G208" i="3"/>
  <c r="G210" i="3"/>
  <c r="G213" i="3"/>
  <c r="G219" i="3"/>
  <c r="G218" i="3"/>
  <c r="G227" i="3"/>
  <c r="G226" i="3"/>
  <c r="G231" i="3"/>
  <c r="G229" i="3"/>
  <c r="G235" i="3"/>
  <c r="G234" i="3"/>
  <c r="G239" i="3"/>
  <c r="G237" i="3"/>
  <c r="G172" i="3"/>
  <c r="G171" i="3"/>
  <c r="G170" i="3"/>
  <c r="G169" i="3"/>
  <c r="G176" i="3"/>
  <c r="G143" i="3"/>
  <c r="G142" i="3"/>
  <c r="G147" i="3"/>
  <c r="G146" i="3"/>
  <c r="G153" i="3"/>
  <c r="G155" i="3"/>
  <c r="G132" i="3"/>
  <c r="G128" i="3"/>
  <c r="G127" i="3"/>
  <c r="G130" i="3"/>
  <c r="G124" i="3"/>
  <c r="G123" i="3"/>
  <c r="G80" i="3"/>
  <c r="G79" i="3"/>
  <c r="G78" i="3"/>
  <c r="G82" i="3"/>
  <c r="G86" i="3"/>
  <c r="G85" i="3"/>
  <c r="G93" i="3"/>
  <c r="G99" i="3"/>
  <c r="G105" i="3"/>
  <c r="G103" i="3"/>
  <c r="G107" i="3"/>
  <c r="G381" i="3"/>
  <c r="G380" i="3"/>
  <c r="G379" i="3"/>
  <c r="G386" i="3"/>
  <c r="G385" i="3"/>
  <c r="G384" i="3"/>
  <c r="G362" i="3"/>
  <c r="G361" i="3"/>
  <c r="G360" i="3"/>
  <c r="G359" i="3"/>
  <c r="G366" i="3"/>
  <c r="G372" i="3"/>
  <c r="G371" i="3"/>
  <c r="G376" i="3"/>
  <c r="G259" i="3"/>
  <c r="G258" i="3"/>
  <c r="G257" i="3"/>
  <c r="G115" i="3"/>
  <c r="G114" i="3"/>
  <c r="G113" i="3"/>
  <c r="G165" i="3"/>
  <c r="G159" i="3"/>
  <c r="G96" i="12"/>
  <c r="G95" i="12"/>
  <c r="G110" i="12"/>
  <c r="G106" i="12"/>
  <c r="G83" i="12"/>
  <c r="G81" i="12"/>
  <c r="G14" i="13"/>
  <c r="G18" i="13"/>
  <c r="G24" i="13"/>
  <c r="G28" i="13"/>
  <c r="G30" i="13"/>
  <c r="G32" i="13"/>
  <c r="G123" i="12"/>
  <c r="G121" i="12"/>
  <c r="G119" i="12"/>
  <c r="G12" i="12"/>
  <c r="G10" i="12"/>
  <c r="G9" i="12"/>
  <c r="G59" i="12"/>
  <c r="G64" i="12"/>
  <c r="G66" i="12"/>
  <c r="G68" i="12"/>
  <c r="G71" i="12"/>
  <c r="G87" i="12"/>
  <c r="G86" i="12"/>
  <c r="G75" i="12"/>
  <c r="G130" i="12"/>
  <c r="G129" i="12"/>
  <c r="G128" i="12"/>
  <c r="G136" i="12"/>
  <c r="G135" i="12"/>
  <c r="G134" i="12"/>
  <c r="G54" i="12"/>
  <c r="G53" i="12"/>
  <c r="G52" i="12"/>
  <c r="G51" i="12"/>
  <c r="G141" i="12"/>
  <c r="G140" i="12"/>
  <c r="G139" i="12"/>
  <c r="G251" i="3"/>
  <c r="G250" i="3"/>
  <c r="G249" i="3"/>
  <c r="G254" i="3"/>
  <c r="D24" i="18"/>
  <c r="D22" i="19"/>
  <c r="D18" i="18"/>
  <c r="D27" i="18"/>
  <c r="D27" i="19"/>
  <c r="D14" i="19"/>
  <c r="D12" i="18"/>
  <c r="F24" i="18"/>
  <c r="H14" i="19"/>
  <c r="F26" i="18"/>
  <c r="H27" i="19"/>
  <c r="E8" i="14"/>
  <c r="E10" i="14"/>
  <c r="E11" i="14"/>
  <c r="E12" i="14"/>
  <c r="E14" i="14"/>
  <c r="E15" i="14"/>
  <c r="E16" i="14"/>
  <c r="D21" i="14"/>
  <c r="C21" i="14"/>
  <c r="B21" i="14"/>
  <c r="C13" i="15"/>
  <c r="C20" i="15"/>
  <c r="C18" i="15"/>
  <c r="C32" i="15"/>
  <c r="G307" i="3"/>
  <c r="G300" i="3"/>
  <c r="H35" i="13"/>
  <c r="H92" i="3"/>
  <c r="G92" i="3"/>
  <c r="G84" i="3"/>
  <c r="G77" i="3"/>
  <c r="G207" i="3"/>
  <c r="G206" i="3"/>
  <c r="G205" i="3"/>
  <c r="H391" i="3"/>
  <c r="H370" i="3"/>
  <c r="H359" i="3"/>
  <c r="G391" i="3"/>
  <c r="H84" i="3"/>
  <c r="H123" i="3"/>
  <c r="H170" i="3"/>
  <c r="H169" i="3"/>
  <c r="H332" i="3"/>
  <c r="G37" i="3"/>
  <c r="G20" i="3"/>
  <c r="G47" i="3"/>
  <c r="H141" i="3"/>
  <c r="H140" i="3"/>
  <c r="H217" i="3"/>
  <c r="H352" i="3"/>
  <c r="G217" i="3"/>
  <c r="H180" i="3"/>
  <c r="H179" i="3"/>
  <c r="H26" i="3"/>
  <c r="G141" i="3"/>
  <c r="G140" i="3"/>
  <c r="G190" i="3"/>
  <c r="G352" i="3"/>
  <c r="H47" i="3"/>
  <c r="G390" i="3"/>
  <c r="G370" i="3"/>
  <c r="H37" i="3"/>
  <c r="G31" i="12"/>
  <c r="H31" i="12"/>
  <c r="H20" i="3"/>
  <c r="G180" i="3"/>
  <c r="G179" i="3"/>
  <c r="H9" i="3"/>
  <c r="G27" i="18"/>
  <c r="H409" i="3"/>
  <c r="G409" i="3"/>
  <c r="H145" i="12"/>
  <c r="G63" i="12"/>
  <c r="G58" i="12"/>
  <c r="G57" i="12"/>
  <c r="G145" i="12"/>
  <c r="D26" i="18"/>
  <c r="G35" i="13"/>
  <c r="G94" i="12"/>
  <c r="G93" i="12"/>
  <c r="G92" i="12"/>
  <c r="F27" i="18"/>
</calcChain>
</file>

<file path=xl/comments1.xml><?xml version="1.0" encoding="utf-8"?>
<comments xmlns="http://schemas.openxmlformats.org/spreadsheetml/2006/main">
  <authors>
    <author>User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 xml:space="preserve">Módosította a 8/2015. (X. 08.) önkormányzati rendelet 4. §-a, hatályos 2015. október 09. napjától 
Módosította a 13/2015. (XI. 23.) önkormányzati rendelet 3. §-a, hatályos 2015. november 24. napjától 
Módosította a 3/2016. (V. 25.) önkormányzati rendelet 3. §-a, hatályos 2016. május 26. napjától
</t>
        </r>
      </text>
    </comment>
  </commentList>
</comments>
</file>

<file path=xl/sharedStrings.xml><?xml version="1.0" encoding="utf-8"?>
<sst xmlns="http://schemas.openxmlformats.org/spreadsheetml/2006/main" count="1036" uniqueCount="413">
  <si>
    <t>Építményadó</t>
  </si>
  <si>
    <t>Iparűzési adó</t>
  </si>
  <si>
    <t>Külső személyi juttatások</t>
  </si>
  <si>
    <t>Készletbeszerzés</t>
  </si>
  <si>
    <t>Telefondíj</t>
  </si>
  <si>
    <t>Víz- és csatornadíjak</t>
  </si>
  <si>
    <t>Karbantartási, kisjavítási szolgáltatások</t>
  </si>
  <si>
    <t>Díjak, egyéb befizetések</t>
  </si>
  <si>
    <t>Támogatásértékű működési kiadás Kistérségnek</t>
  </si>
  <si>
    <t>Bérleti és lízingdíjak</t>
  </si>
  <si>
    <t>Belföldi kiküldetés</t>
  </si>
  <si>
    <t>Személyi juttatások</t>
  </si>
  <si>
    <t>Létszám</t>
  </si>
  <si>
    <t>kiemelt előirányzatonként</t>
  </si>
  <si>
    <t>Telekadó</t>
  </si>
  <si>
    <t>SALFÖLD KÖZSÉG ÖNKORMÁNYZATA</t>
  </si>
  <si>
    <t>Egyéb anyagbeszerzés</t>
  </si>
  <si>
    <t>Támogatásértékű működési kiadás önkormányzatoknak (Kővágóörsi Közös Önkormányzati Hivatal)</t>
  </si>
  <si>
    <t>Működési célú pénzeszköz átadás orvosi ügyelet működéséhez</t>
  </si>
  <si>
    <t>Foglalkoztatást helyettesítő támogatás</t>
  </si>
  <si>
    <t>Könyvbeszerzés</t>
  </si>
  <si>
    <t>Üdülőhelyi feladatok</t>
  </si>
  <si>
    <t>Előirányzat
(ezer Ft)</t>
  </si>
  <si>
    <t>Szociális hozzájárulási adó</t>
  </si>
  <si>
    <t>Kistelepülések szociális feladatainak támogatása</t>
  </si>
  <si>
    <t>Kamatbevételek</t>
  </si>
  <si>
    <t>Működési célú pénzeszköz átadás nonprofit-szervezeteknek</t>
  </si>
  <si>
    <t>Könyvtári, közművelődési feladatok támogatása</t>
  </si>
  <si>
    <t>Kiemelt előirányzatonként</t>
  </si>
  <si>
    <t xml:space="preserve">011130 Önkormányzatok és önkormányzati hivatalok jogalkotó és általános igazgatási tevékenysége </t>
  </si>
  <si>
    <t>K1</t>
  </si>
  <si>
    <t>K11</t>
  </si>
  <si>
    <t>Foglalkoztatottak személyi juttatása</t>
  </si>
  <si>
    <t>K1101</t>
  </si>
  <si>
    <t>Törvény szerinti illetmények, munkabérek</t>
  </si>
  <si>
    <t>K12</t>
  </si>
  <si>
    <t>Önkormányzati  képviselők juttatása</t>
  </si>
  <si>
    <t>Egyszerűsített foglalkoztatás alá tartozó munkavállaló</t>
  </si>
  <si>
    <t>Költségtérítés</t>
  </si>
  <si>
    <t>K121</t>
  </si>
  <si>
    <t>K123</t>
  </si>
  <si>
    <t>Egyéb külső személyi juttatások</t>
  </si>
  <si>
    <t>K2</t>
  </si>
  <si>
    <t>Munkaadókat terhelő járulékok és szociális hozzájárulási adó</t>
  </si>
  <si>
    <t>K3</t>
  </si>
  <si>
    <t>Dologi kiadások</t>
  </si>
  <si>
    <t>EHO</t>
  </si>
  <si>
    <t>Munkaadót terhelő szja</t>
  </si>
  <si>
    <t>K31</t>
  </si>
  <si>
    <t>K311</t>
  </si>
  <si>
    <t>Szakmai anyagok beszerzése</t>
  </si>
  <si>
    <t>K312</t>
  </si>
  <si>
    <t>Üzemeltetési anyagok berszerzése</t>
  </si>
  <si>
    <t>Irodaszer, nyomtatvány</t>
  </si>
  <si>
    <t>Nyomtatási feladatokkal összefüggő feladatok</t>
  </si>
  <si>
    <t>Tűzelőanyagok, hajtó, és kenőanyagok</t>
  </si>
  <si>
    <t>Munka és védőruha</t>
  </si>
  <si>
    <t>K313</t>
  </si>
  <si>
    <t>Árubeszerzés</t>
  </si>
  <si>
    <t>K32</t>
  </si>
  <si>
    <t>Kommunikációs szolgáltatások</t>
  </si>
  <si>
    <t>K321</t>
  </si>
  <si>
    <t>Informatikai szolgáltatások igénybevétele</t>
  </si>
  <si>
    <t>K322</t>
  </si>
  <si>
    <t>Egyéb kommunikációs szolgáltatások</t>
  </si>
  <si>
    <t>K33</t>
  </si>
  <si>
    <t>Szolgáltatási kiadások</t>
  </si>
  <si>
    <t>K331</t>
  </si>
  <si>
    <t>Közüzemi díjak</t>
  </si>
  <si>
    <t>Villamosenergia</t>
  </si>
  <si>
    <t>Gázenergia</t>
  </si>
  <si>
    <t>K333</t>
  </si>
  <si>
    <t>K334</t>
  </si>
  <si>
    <t>K337</t>
  </si>
  <si>
    <t>Egyéb szolgáltatások</t>
  </si>
  <si>
    <t>Egyéb üzemeltetési, fenntartási szolg.</t>
  </si>
  <si>
    <t>Pénzügyi szolgáltatási kiadások</t>
  </si>
  <si>
    <t>K34</t>
  </si>
  <si>
    <t>Kiküldetések,reklám és propagandakiadások</t>
  </si>
  <si>
    <t>K341</t>
  </si>
  <si>
    <t>Kiküldetés kiadásai</t>
  </si>
  <si>
    <t>K342</t>
  </si>
  <si>
    <t>Reklám és propaganda kiadások</t>
  </si>
  <si>
    <t>Reklámkiadások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</si>
  <si>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</si>
  <si>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</si>
  <si>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</si>
  <si>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</si>
  <si>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</si>
  <si>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</t>
  </si>
  <si>
    <t>Kerekítési különbözet</t>
  </si>
  <si>
    <t>Adók, díjak</t>
  </si>
  <si>
    <t>K4</t>
  </si>
  <si>
    <t>Ellátottak pénzbeli támogatásai</t>
  </si>
  <si>
    <t>K41</t>
  </si>
  <si>
    <t>Társadalombiztosítási ellátások</t>
  </si>
  <si>
    <t>K42</t>
  </si>
  <si>
    <t>Családi támogatások</t>
  </si>
  <si>
    <t>Otthonteremtési támogatás</t>
  </si>
  <si>
    <t>Egyéb pénzbeli és természetbeni gyermekvédelmi támogatás</t>
  </si>
  <si>
    <t>K43</t>
  </si>
  <si>
    <t>Pénzbeli kárpótlások, kártérítések</t>
  </si>
  <si>
    <t>K44</t>
  </si>
  <si>
    <t>Betegséggel kapcsolatos ellátások</t>
  </si>
  <si>
    <t>Ápolási díj</t>
  </si>
  <si>
    <t>Közgyógyellátás</t>
  </si>
  <si>
    <t>K45</t>
  </si>
  <si>
    <t>Foglalkoztatással, munkanélküliséggel kapcsolatos ellátások</t>
  </si>
  <si>
    <t>Álláskeresési járadék</t>
  </si>
  <si>
    <t>K46</t>
  </si>
  <si>
    <t>Lakhatással kapcsolatos ellátások</t>
  </si>
  <si>
    <t>Lakásfenntarási támogatás</t>
  </si>
  <si>
    <t>K47</t>
  </si>
  <si>
    <t>Intézményi ellátottak pénzbeli juttatásai</t>
  </si>
  <si>
    <t>Középfokú nevelésben részesűlő részére fizetett juttatás</t>
  </si>
  <si>
    <t>Felsőfokú oktatásban részesülő részére fizetett juttatás</t>
  </si>
  <si>
    <t>K48</t>
  </si>
  <si>
    <t>Egyéb nem intézményi ellátások</t>
  </si>
  <si>
    <t>Rendszeres szociális segély</t>
  </si>
  <si>
    <t>Temetési segély</t>
  </si>
  <si>
    <t>K5</t>
  </si>
  <si>
    <t>Egyéb működési célú kiadások</t>
  </si>
  <si>
    <t>K502</t>
  </si>
  <si>
    <t>Elvonások és befizetések</t>
  </si>
  <si>
    <t>Beszámoló alapján történő befizetési kötelezettség</t>
  </si>
  <si>
    <t>K506</t>
  </si>
  <si>
    <t>Egyéb működési célú támogatások államháztartáson belülre</t>
  </si>
  <si>
    <t>Egyéb működési célú támogatások államháztartáson kívülre</t>
  </si>
  <si>
    <t>K512</t>
  </si>
  <si>
    <t>Tartalékok</t>
  </si>
  <si>
    <t>K6</t>
  </si>
  <si>
    <t>Beruházások</t>
  </si>
  <si>
    <t>K61</t>
  </si>
  <si>
    <t>Immateriális javak beszerzése, létesítése</t>
  </si>
  <si>
    <t>K62</t>
  </si>
  <si>
    <t>Ingatlanok beszerzése, létesítése</t>
  </si>
  <si>
    <t>K63</t>
  </si>
  <si>
    <t>Informatikai eszközök beszerzése, létesítése</t>
  </si>
  <si>
    <t>K64</t>
  </si>
  <si>
    <t>Egyéb tárgyi eszközök beszerzése, létesítése</t>
  </si>
  <si>
    <t xml:space="preserve">Beruházási célú előzetesen felszámított áfa </t>
  </si>
  <si>
    <t>K7</t>
  </si>
  <si>
    <t>Felújítások</t>
  </si>
  <si>
    <t>K71</t>
  </si>
  <si>
    <t>K72</t>
  </si>
  <si>
    <t>K73</t>
  </si>
  <si>
    <t>K74</t>
  </si>
  <si>
    <t>Ingatlanok felújítása</t>
  </si>
  <si>
    <t>Informatikai eszközök felújítása</t>
  </si>
  <si>
    <t>Egyéb tárgyi eszközök felújítása</t>
  </si>
  <si>
    <t xml:space="preserve">Felújítási célú előzetesen felszámított áfa </t>
  </si>
  <si>
    <t>Egyéb felhalmozási célú kiadások</t>
  </si>
  <si>
    <t>K84</t>
  </si>
  <si>
    <t>Egyéb felhalmozási célú támogatások államháztartáson belülre</t>
  </si>
  <si>
    <t>K8</t>
  </si>
  <si>
    <t>B1</t>
  </si>
  <si>
    <t>Működési célú támogatások államháztartáson belülről</t>
  </si>
  <si>
    <t>B11</t>
  </si>
  <si>
    <t>Önkormányzatok működési támogatása</t>
  </si>
  <si>
    <t>B111</t>
  </si>
  <si>
    <t>Helyi önkormányzatok működésének általános támogatása</t>
  </si>
  <si>
    <t>B112</t>
  </si>
  <si>
    <t>B113</t>
  </si>
  <si>
    <t>Települési önkormányzatok szociális,gyermekjóléti és gyermekétkeztetési feladatainak támogatása</t>
  </si>
  <si>
    <t xml:space="preserve">B114 </t>
  </si>
  <si>
    <t>Települési önkormányzatok kulturális feladatainak támogatása</t>
  </si>
  <si>
    <t>B115</t>
  </si>
  <si>
    <t>Müködési célú központosított előirányzatok</t>
  </si>
  <si>
    <t>B116</t>
  </si>
  <si>
    <t>Helyi önkormányzatok kiegészítő támogatása</t>
  </si>
  <si>
    <t>B12</t>
  </si>
  <si>
    <t>Elvonások és befizetések bevételei</t>
  </si>
  <si>
    <t>Beszámoló alapján kapott bevétel</t>
  </si>
  <si>
    <t>B16</t>
  </si>
  <si>
    <t>Egyéb működési célú támogatások bevétlei államháztaráson belülről</t>
  </si>
  <si>
    <t>Központi, irányító szervi támogatás</t>
  </si>
  <si>
    <t>Közhatalmi bevételek</t>
  </si>
  <si>
    <t>B3</t>
  </si>
  <si>
    <t>Előirányzat</t>
  </si>
  <si>
    <t>B34</t>
  </si>
  <si>
    <t>Vagyoni típusú adók</t>
  </si>
  <si>
    <t>Épület után fizetett idegenforgalmi adó</t>
  </si>
  <si>
    <t>B35</t>
  </si>
  <si>
    <t>Termékek és szolgáltatások adói</t>
  </si>
  <si>
    <t>B354</t>
  </si>
  <si>
    <t>Gépjárműadók</t>
  </si>
  <si>
    <t>Helyi önkormányzatot megillető rész</t>
  </si>
  <si>
    <t>B355</t>
  </si>
  <si>
    <t>Egyéb áruhasználati és szolgáltatási adók</t>
  </si>
  <si>
    <t>Késedelmi pótlék</t>
  </si>
  <si>
    <t>B351</t>
  </si>
  <si>
    <t>Értékesítés és forgalmi adók</t>
  </si>
  <si>
    <t>Tartózkodás után fizetett idegenforgalmi adó</t>
  </si>
  <si>
    <t>B4</t>
  </si>
  <si>
    <t>Működési bevételek</t>
  </si>
  <si>
    <t>B404</t>
  </si>
  <si>
    <t>Tulajdonosi bevételek</t>
  </si>
  <si>
    <t>B408</t>
  </si>
  <si>
    <t>Egyéb működési bevételek</t>
  </si>
  <si>
    <t>Bérleti díj</t>
  </si>
  <si>
    <t>B5</t>
  </si>
  <si>
    <t>Felhalmozási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</si>
  <si>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</si>
  <si>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</si>
  <si>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</si>
  <si>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</si>
  <si>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</si>
  <si>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</si>
  <si>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B6</t>
  </si>
  <si>
    <t>Működési célú átvett pénzeszközök</t>
  </si>
  <si>
    <t>B63</t>
  </si>
  <si>
    <t>Egyéb működési célú átvett pénzeszközök</t>
  </si>
  <si>
    <t>Államháztartáson kívülről kapott bevétel</t>
  </si>
  <si>
    <t>B7</t>
  </si>
  <si>
    <t>Felhalmozási célú átvett pénzeszközök</t>
  </si>
  <si>
    <t>B8</t>
  </si>
  <si>
    <t>Finanszírozási bevételek</t>
  </si>
  <si>
    <t>B81</t>
  </si>
  <si>
    <t>Belföldi finanszírozás bevételei</t>
  </si>
  <si>
    <t>B813</t>
  </si>
  <si>
    <t>Maradvány igénybevétele</t>
  </si>
  <si>
    <t>B8131</t>
  </si>
  <si>
    <t>Előző év költségvetési maradványának igénybevétele</t>
  </si>
  <si>
    <t>Foglalkoztatottak bére</t>
  </si>
  <si>
    <t>Honlap karbantartás</t>
  </si>
  <si>
    <t>066020 Város és községgazdálkodási egyéb szolgáltatások</t>
  </si>
  <si>
    <t>Kisértékű tárgyi eszköz</t>
  </si>
  <si>
    <t>Szállítási szolgáltatás</t>
  </si>
  <si>
    <t>052020 Szennyvíz gyűjtése, tisztítása, elhelyezése</t>
  </si>
  <si>
    <t>013320 Köztemető-fenntartás és működtetés</t>
  </si>
  <si>
    <t>064010 Közvilágítás</t>
  </si>
  <si>
    <t>072111 Háziorvosi alapellátás</t>
  </si>
  <si>
    <t>Működési célú pénzeszköz átadás nem önkormányzati t. vállalatnak</t>
  </si>
  <si>
    <t>107055 Falugondnoki, tanyagondnoki szolgáltatás</t>
  </si>
  <si>
    <t>Étkezési hozzájárulás</t>
  </si>
  <si>
    <t>107060 Egyéb szociális pénzbeli és természetbeni ellátások, támogatások</t>
  </si>
  <si>
    <t>Szülési támogatás</t>
  </si>
  <si>
    <t>Beiskolázási támogatás</t>
  </si>
  <si>
    <t>Év végi támogatás nyugdíjasok</t>
  </si>
  <si>
    <t>Év végi támogatás gyerekek</t>
  </si>
  <si>
    <t>Működési célú pénzeszköz átadás orvosi ügy.kapcs.kiadások</t>
  </si>
  <si>
    <t>082092 Közművelődés - hagyományos közösségi kulturális értékek gondozása</t>
  </si>
  <si>
    <t>082042 Könyvtári állomány gyarapítása, nyilvántartása</t>
  </si>
  <si>
    <t>041232 Start munkaprogram- Téli közfoglalkoztatás</t>
  </si>
  <si>
    <t>091220 Köznevelési intézmény 1-4. évfolymán tanulók neveléssel, oktatással összefüggő működtetési feladatok</t>
  </si>
  <si>
    <t>Révfülöp iskola/ étkeztetéshez hozzájárulás</t>
  </si>
  <si>
    <t>091140 Óvodai nevelés, ellátás szakmai feladatai</t>
  </si>
  <si>
    <t>Támogatásértékű működési kiadás önkormányzatoknak (Révfülöp)</t>
  </si>
  <si>
    <t>Működési célú pénzeszköz átadás épület üzemeltetés</t>
  </si>
  <si>
    <t>Működési célú pénzeszköz átadás kistérség szociális feladatokhoz kapcs.kiad.</t>
  </si>
  <si>
    <t>Működési célú pénzeszköz átadás  MÁK részére visszafizetendő</t>
  </si>
  <si>
    <t xml:space="preserve">      Társulási feladatokhoz</t>
  </si>
  <si>
    <t xml:space="preserve">      Szociális és gyermekjóléti feladatokhoz</t>
  </si>
  <si>
    <t xml:space="preserve">      Szociális étkeztetés</t>
  </si>
  <si>
    <t>081071 Üdülői szálláshely szolgáltatás és étkeztetés</t>
  </si>
  <si>
    <t xml:space="preserve">011220 Adó-, vám- és jövedéki igazgatás </t>
  </si>
  <si>
    <t>Eredeti (ezer Ft)</t>
  </si>
  <si>
    <t>018010 Önkormányzatok eslzámolásai a központi költségvetéssel</t>
  </si>
  <si>
    <t>Település-üzemeltetéshez kapcsolódó feladatok támogatása</t>
  </si>
  <si>
    <t>Egyéb önkormányzati feladatok támogatása</t>
  </si>
  <si>
    <t xml:space="preserve">                 Zöldterület-gazdálkodással kapcsolatos feladatok támogatása</t>
  </si>
  <si>
    <t xml:space="preserve">                 Közvilágítás feladatainak támogatása</t>
  </si>
  <si>
    <t xml:space="preserve">                 Köztemető fenntartásának támogatása</t>
  </si>
  <si>
    <t xml:space="preserve">                 Közutak fenntartásának támogatása</t>
  </si>
  <si>
    <t>Hozzájárulás a pénzbeli szociális feladatokhoz</t>
  </si>
  <si>
    <t>Falugondnoki szolgáltatás összesen</t>
  </si>
  <si>
    <t>K1107</t>
  </si>
  <si>
    <t>Béren kívüli juttatások</t>
  </si>
  <si>
    <t>Lakott külterülettel kapcsolatos támogatások</t>
  </si>
  <si>
    <t>B73</t>
  </si>
  <si>
    <t>Egyéb felhalmozási célú átvett pénzeszközök</t>
  </si>
  <si>
    <t>BEVÉTELEK ÖSSZESEN</t>
  </si>
  <si>
    <t>Mentőállomás építtése kistérség részére</t>
  </si>
  <si>
    <t>018030 Támogatási célú finanszírozási műveletek</t>
  </si>
  <si>
    <t>KIADÁSOK MINDÖSSZESEN</t>
  </si>
  <si>
    <t>041233 Hosszabb időtartamú közfoglalkoztatás</t>
  </si>
  <si>
    <t>Háztartásoktól</t>
  </si>
  <si>
    <t>Pályázati támogatás</t>
  </si>
  <si>
    <t>Megnevezés</t>
  </si>
  <si>
    <t>Működési bevételek összesen:</t>
  </si>
  <si>
    <t>Felhalmozási bevételek összesen:</t>
  </si>
  <si>
    <t>BEVÉTELEK összesen:</t>
  </si>
  <si>
    <t>Működési kiadások összesen:</t>
  </si>
  <si>
    <t>Személyi juttatás</t>
  </si>
  <si>
    <t>Felhalmozási kiadások összesen:</t>
  </si>
  <si>
    <t>KIADÁSOK összesen:</t>
  </si>
  <si>
    <t>B36</t>
  </si>
  <si>
    <t>Egyéb közhatalmi bevételek</t>
  </si>
  <si>
    <t>Munkaadót terhelő járulékok és szociális hozzájárulási adó</t>
  </si>
  <si>
    <t>Ellátottak pénzbeli juttatásai</t>
  </si>
  <si>
    <t>Finanszírozási kiadások</t>
  </si>
  <si>
    <t>K9</t>
  </si>
  <si>
    <t>B2</t>
  </si>
  <si>
    <t>Felhalmozási célú támogatások államháztartáson belülről</t>
  </si>
  <si>
    <t>Felhalmozási célű átvett pénzeszközök</t>
  </si>
  <si>
    <t>105020 Foglalkoztatást elősegítő képzések és egyéb támogatások</t>
  </si>
  <si>
    <t>106020 Lakásfenntartással,lakhatással összefüggő ellátások</t>
  </si>
  <si>
    <t xml:space="preserve">Egyéb működési célú támogatások államháztartáson belülre </t>
  </si>
  <si>
    <t>Bursa</t>
  </si>
  <si>
    <t>Előirányzatok adatok ezer Ft-ban</t>
  </si>
  <si>
    <t xml:space="preserve">kötelező feladatok </t>
  </si>
  <si>
    <t>önként vállalt feladatok</t>
  </si>
  <si>
    <t>Összesen:</t>
  </si>
  <si>
    <t xml:space="preserve">Összesen: </t>
  </si>
  <si>
    <t xml:space="preserve"> felújítások, beruzázások kiemelt előirányzatonként</t>
  </si>
  <si>
    <t>Tájékoztató adatok a MŰKÖDÉSI bevételek és kiadások alakulásáról</t>
  </si>
  <si>
    <t>(adatok ezer Ft – ban )</t>
  </si>
  <si>
    <t>Működési célú bevételek összesen</t>
  </si>
  <si>
    <t>Működési célú kiadások összesen</t>
  </si>
  <si>
    <t>Tájékotató adatok a FELHALMOZÁSI célú bevételek és kiadások alakulásáról</t>
  </si>
  <si>
    <t>Felhalmozási célú bevételek összesen</t>
  </si>
  <si>
    <t>Felhalmozási célú kiadások összesen</t>
  </si>
  <si>
    <t>BEVÉTELEK összesen</t>
  </si>
  <si>
    <t>KIADÁSOK összesen</t>
  </si>
  <si>
    <t>2013. teljesítés</t>
  </si>
  <si>
    <t>Finanszírozási bevételek összesen</t>
  </si>
  <si>
    <t>Eljárási illeték</t>
  </si>
  <si>
    <t>B403</t>
  </si>
  <si>
    <t>045160 Közutak, hidak, alagutak üzemeltetése, fenntartása</t>
  </si>
  <si>
    <t>Eredeti Előirányzat
adatok(ezer Ft)</t>
  </si>
  <si>
    <t>Közvetített szolgáltatások bevétele</t>
  </si>
  <si>
    <t>018010 Önkormányzatok elszámolásai a központi költségvetéssel</t>
  </si>
  <si>
    <t>B21</t>
  </si>
  <si>
    <t>Felhalmozási célú önkormányzati támogatások</t>
  </si>
  <si>
    <t>031060 Bűnmegelőzés</t>
  </si>
  <si>
    <t>K511</t>
  </si>
  <si>
    <t>Nyomtatás segítő anyagok</t>
  </si>
  <si>
    <t xml:space="preserve">2015. évi költségvetés kiadási </t>
  </si>
  <si>
    <t>Támogatásértékű működési kiadás önkormányzatoknak (B.tomaj)</t>
  </si>
  <si>
    <t xml:space="preserve">Támogatásértékű működési kiadás önkormányzatoknak (Kővágóörsi Közös Önkormányzati Hivatal- Belső ellenőrzés) </t>
  </si>
  <si>
    <t>Cafeteria</t>
  </si>
  <si>
    <t>2015. évi költségvetés bevételei</t>
  </si>
  <si>
    <t xml:space="preserve">2015. évi költségvetés összevont mérlege </t>
  </si>
  <si>
    <t>2015. évi költségvetés bevételei jogcímenként</t>
  </si>
  <si>
    <t>2015. évi BEVÉTELEK feladatonkénti  bontása</t>
  </si>
  <si>
    <t>2015. évi KIADÁSOK feladatonkénti  bontása</t>
  </si>
  <si>
    <t xml:space="preserve">2015. évi költségvetés felhalmozási célú kiadási </t>
  </si>
  <si>
    <t xml:space="preserve">Vendégház kémény </t>
  </si>
  <si>
    <t>Temető kerítés építés</t>
  </si>
  <si>
    <t>2015. terv</t>
  </si>
  <si>
    <t>2014. teljesítés</t>
  </si>
  <si>
    <t>Települési önkormányzatok szociális feladatainak egyéb támogatása</t>
  </si>
  <si>
    <t>államigazgatási feladatok</t>
  </si>
  <si>
    <t>Települési támogatás</t>
  </si>
  <si>
    <t>1. melléklet a 2/2015.(III. 02.) önkormányzati rendelethez</t>
  </si>
  <si>
    <t>2. melléklet a 2/2015.(III. 02.) önkormányzati rendelethez</t>
  </si>
  <si>
    <t>3. melléklet a 2/2015.(III. 02.) önkormányzati rendelethez</t>
  </si>
  <si>
    <t>4. melléklet a 2/2015.(III. 02.) önkormányzati rendelethez</t>
  </si>
  <si>
    <t>5. melléklet a 2/2015.(III. 02.) önkormányzati rendelethez</t>
  </si>
  <si>
    <t>6. melléklet a 2/2015.(III. 02.) önkormányzati rendelethez</t>
  </si>
  <si>
    <t>7. melléklet a 2/2015.(III. 02.) önkormányzati rendelethez</t>
  </si>
  <si>
    <t>8. melléklet a 2/2015.(III. 02.) önkormányzati rendelethez</t>
  </si>
  <si>
    <t>9. melléklet a 2/2015.(III. 02.) önkormányzati rendelethez</t>
  </si>
  <si>
    <t>Módosított előirányzat</t>
  </si>
  <si>
    <t>032020 Tűz- és Katsztrófavédelmi tevékenységek</t>
  </si>
  <si>
    <t xml:space="preserve">Egyéb működési célú támogatások államháztartáson belülre-helyi </t>
  </si>
  <si>
    <t>önkormányzatok és költségvetési szerveik</t>
  </si>
  <si>
    <t>Telefon, telefax, telex, mobil díj</t>
  </si>
  <si>
    <t>K67</t>
  </si>
  <si>
    <t>105010 Munkanélüli aktív korúak ellátásai</t>
  </si>
  <si>
    <t>107051 Szociális étkezetés</t>
  </si>
  <si>
    <t xml:space="preserve"> társulások és költségvetési szerveik</t>
  </si>
  <si>
    <t>107052 Házi segítségnyújtás</t>
  </si>
  <si>
    <t>107054 Családsegítés</t>
  </si>
  <si>
    <t>013320 Köztemető fenntartás és -működtetés</t>
  </si>
  <si>
    <t>Elkülönített állami pénzalapok</t>
  </si>
  <si>
    <t>B75</t>
  </si>
  <si>
    <t>B402</t>
  </si>
  <si>
    <t>Szolgáltatások ellenértéke</t>
  </si>
  <si>
    <t>082042 Könyvtári állomány gyarapítása, nyilvátartása</t>
  </si>
  <si>
    <t>B25</t>
  </si>
  <si>
    <t>Felhalmozási célú támogatások beételei államháztartáson belülről</t>
  </si>
  <si>
    <t>elkülönített állami pénzalapok</t>
  </si>
  <si>
    <t>Módosított előirányzat
adatok(ezer Ft)</t>
  </si>
  <si>
    <t>Fűnyíró traktor beszerzése</t>
  </si>
  <si>
    <t>Falubusz cseréje</t>
  </si>
  <si>
    <t>2015. módosított leőirányzat</t>
  </si>
  <si>
    <t>2015. Módosított előirányzat</t>
  </si>
  <si>
    <t>Támogatásértékű működési kiadás önkormányzatoknak (adatszolgáltatások minősége javítása támogatás)</t>
  </si>
  <si>
    <t>Szociális tűzifa támogatás</t>
  </si>
  <si>
    <t>K911</t>
  </si>
  <si>
    <t>Hitel-, kölcsöntörlesztés államháztartáson kívülre</t>
  </si>
  <si>
    <t>Tüzifa támogatás</t>
  </si>
  <si>
    <t>Adaszolgáltatások minősége javítása támogatása</t>
  </si>
  <si>
    <t>B811</t>
  </si>
  <si>
    <t>Hitel-, kölcsönfelvétel pénzügyi vállalkozástól</t>
  </si>
  <si>
    <t>B814</t>
  </si>
  <si>
    <t>Államházatrtáson beüli megelőlegezések</t>
  </si>
  <si>
    <t>Önkormányzatok elszámolásai a központi költségvetéssel</t>
  </si>
  <si>
    <t>K914</t>
  </si>
  <si>
    <t>Államházatartáson belüli megelőlegezések visszafizetése</t>
  </si>
  <si>
    <t>018010</t>
  </si>
  <si>
    <t>szolgáltatások ellenértéke</t>
  </si>
  <si>
    <t>kompenzáció</t>
  </si>
  <si>
    <t>szociális ágazati pótlék</t>
  </si>
  <si>
    <t>Egyéb működési célú támogatások</t>
  </si>
  <si>
    <t>Államháztartáson belülről kapott bevétel - elülönített állami pénzalapok</t>
  </si>
  <si>
    <t>B411</t>
  </si>
  <si>
    <r>
      <t xml:space="preserve">011120 </t>
    </r>
    <r>
      <rPr>
        <sz val="12"/>
        <color indexed="8"/>
        <rFont val="Times New Roman"/>
        <family val="1"/>
        <charset val="238"/>
      </rPr>
      <t>Kormányzati igazgatási tevékenység</t>
    </r>
  </si>
  <si>
    <t>- háztartások</t>
  </si>
  <si>
    <t>Internetes oldalak tervezése, működtetése</t>
  </si>
  <si>
    <t>K513</t>
  </si>
  <si>
    <t>karbantartási, kisjavítási sztolgáltatások</t>
  </si>
  <si>
    <t>Foglalkozatottak egyéb személyi juttatásai</t>
  </si>
  <si>
    <t>Üzemeltetési anyagok beszerzése</t>
  </si>
  <si>
    <t>Más járulékfizetési kötelezettség</t>
  </si>
  <si>
    <t>Kötelező jellegű díjak</t>
  </si>
  <si>
    <t>K1113</t>
  </si>
  <si>
    <t>Foglalkoztatottak egyéb személyi juttatásai</t>
  </si>
  <si>
    <t>Foglalkozást helyettesítő támogatás</t>
  </si>
  <si>
    <t>011120 Kormányzati igazgatási tevékenység</t>
  </si>
  <si>
    <t>Polgármester munkabére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</si>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</sst>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\ _F_t;[Red]#,##0\ _F_t"/>
  </numFmts>
  <fonts count="50" x14ac:knownFonts="1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8"/>
      <name val="Arial"/>
      <family val="2"/>
      <charset val="238"/>
    </font>
    <font>
      <sz val="12"/>
      <color indexed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charset val="238"/>
    </font>
    <font>
      <b/>
      <sz val="12"/>
      <name val="Times New Roman"/>
      <charset val="238"/>
    </font>
    <font>
      <sz val="12"/>
      <color indexed="20"/>
      <name val="Times New Roman"/>
      <charset val="238"/>
    </font>
    <font>
      <b/>
      <sz val="12"/>
      <color indexed="20"/>
      <name val="Times New Roman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42" fillId="17" borderId="7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38" fillId="0" borderId="0"/>
    <xf numFmtId="0" fontId="1" fillId="0" borderId="0"/>
    <xf numFmtId="0" fontId="18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</cellStyleXfs>
  <cellXfs count="330">
    <xf numFmtId="0" fontId="0" fillId="0" borderId="0" xfId="0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0" fontId="23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24" fillId="0" borderId="0" xfId="0" applyFont="1" applyFill="1" applyAlignment="1">
      <alignment horizontal="left"/>
    </xf>
    <xf numFmtId="0" fontId="23" fillId="0" borderId="0" xfId="0" applyFont="1" applyFill="1"/>
    <xf numFmtId="0" fontId="20" fillId="0" borderId="0" xfId="0" applyFont="1" applyFill="1" applyAlignment="1">
      <alignment horizontal="left" wrapText="1"/>
    </xf>
    <xf numFmtId="0" fontId="21" fillId="0" borderId="0" xfId="0" applyFont="1" applyFill="1"/>
    <xf numFmtId="0" fontId="20" fillId="0" borderId="0" xfId="0" applyFont="1" applyFill="1" applyBorder="1" applyAlignment="1">
      <alignment horizontal="center"/>
    </xf>
    <xf numFmtId="49" fontId="23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25" fillId="0" borderId="0" xfId="0" applyFont="1" applyFill="1"/>
    <xf numFmtId="0" fontId="22" fillId="0" borderId="0" xfId="0" applyFont="1" applyFill="1"/>
    <xf numFmtId="0" fontId="27" fillId="0" borderId="0" xfId="0" applyFont="1" applyFill="1"/>
    <xf numFmtId="165" fontId="23" fillId="0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165" fontId="20" fillId="0" borderId="0" xfId="0" applyNumberFormat="1" applyFont="1" applyFill="1"/>
    <xf numFmtId="165" fontId="26" fillId="0" borderId="0" xfId="0" applyNumberFormat="1" applyFont="1" applyFill="1"/>
    <xf numFmtId="165" fontId="25" fillId="0" borderId="0" xfId="0" applyNumberFormat="1" applyFont="1" applyFill="1"/>
    <xf numFmtId="165" fontId="23" fillId="0" borderId="0" xfId="0" applyNumberFormat="1" applyFont="1" applyFill="1"/>
    <xf numFmtId="165" fontId="27" fillId="0" borderId="0" xfId="0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wrapText="1"/>
    </xf>
    <xf numFmtId="0" fontId="30" fillId="0" borderId="0" xfId="0" applyFont="1" applyFill="1"/>
    <xf numFmtId="165" fontId="23" fillId="0" borderId="0" xfId="0" applyNumberFormat="1" applyFont="1" applyFill="1" applyAlignment="1"/>
    <xf numFmtId="165" fontId="20" fillId="0" borderId="0" xfId="0" applyNumberFormat="1" applyFont="1" applyFill="1" applyAlignment="1"/>
    <xf numFmtId="165" fontId="20" fillId="0" borderId="0" xfId="0" applyNumberFormat="1" applyFont="1" applyFill="1" applyBorder="1" applyAlignment="1"/>
    <xf numFmtId="165" fontId="26" fillId="0" borderId="0" xfId="0" applyNumberFormat="1" applyFont="1" applyFill="1" applyAlignment="1"/>
    <xf numFmtId="0" fontId="21" fillId="0" borderId="0" xfId="0" applyFont="1"/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19" fillId="0" borderId="0" xfId="0" applyFont="1" applyFill="1" applyBorder="1"/>
    <xf numFmtId="165" fontId="23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/>
    <xf numFmtId="165" fontId="20" fillId="0" borderId="0" xfId="0" applyNumberFormat="1" applyFont="1" applyFill="1" applyBorder="1"/>
    <xf numFmtId="0" fontId="21" fillId="0" borderId="0" xfId="0" applyFont="1" applyFill="1" applyBorder="1"/>
    <xf numFmtId="165" fontId="23" fillId="0" borderId="0" xfId="0" applyNumberFormat="1" applyFont="1" applyFill="1" applyBorder="1"/>
    <xf numFmtId="0" fontId="19" fillId="0" borderId="0" xfId="0" applyFont="1" applyFill="1" applyBorder="1" applyAlignment="1">
      <alignment horizontal="right"/>
    </xf>
    <xf numFmtId="2" fontId="21" fillId="0" borderId="0" xfId="0" applyNumberFormat="1" applyFont="1" applyFill="1" applyBorder="1"/>
    <xf numFmtId="165" fontId="21" fillId="0" borderId="0" xfId="0" applyNumberFormat="1" applyFont="1" applyFill="1" applyBorder="1"/>
    <xf numFmtId="165" fontId="20" fillId="0" borderId="0" xfId="0" applyNumberFormat="1" applyFont="1" applyFill="1" applyAlignment="1">
      <alignment horizontal="left"/>
    </xf>
    <xf numFmtId="165" fontId="29" fillId="0" borderId="0" xfId="0" applyNumberFormat="1" applyFont="1" applyFill="1" applyAlignment="1">
      <alignment horizontal="left"/>
    </xf>
    <xf numFmtId="0" fontId="31" fillId="0" borderId="0" xfId="0" applyFont="1" applyFill="1"/>
    <xf numFmtId="0" fontId="23" fillId="0" borderId="0" xfId="0" applyFont="1" applyFill="1" applyAlignment="1">
      <alignment wrapText="1"/>
    </xf>
    <xf numFmtId="0" fontId="32" fillId="0" borderId="0" xfId="0" applyFont="1" applyFill="1" applyAlignment="1">
      <alignment horizontal="left"/>
    </xf>
    <xf numFmtId="0" fontId="33" fillId="0" borderId="0" xfId="0" applyFont="1" applyFill="1"/>
    <xf numFmtId="0" fontId="24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right"/>
    </xf>
    <xf numFmtId="0" fontId="23" fillId="0" borderId="0" xfId="0" applyFont="1" applyFill="1" applyBorder="1" applyAlignment="1">
      <alignment horizontal="left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2" fontId="21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34" fillId="0" borderId="0" xfId="0" applyFont="1" applyFill="1"/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wrapText="1"/>
    </xf>
    <xf numFmtId="0" fontId="23" fillId="0" borderId="0" xfId="0" applyFont="1" applyFill="1" applyBorder="1" applyAlignment="1"/>
    <xf numFmtId="0" fontId="20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left"/>
    </xf>
    <xf numFmtId="165" fontId="23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21" fillId="0" borderId="0" xfId="0" applyFont="1" applyFill="1" applyAlignment="1">
      <alignment horizontal="left"/>
    </xf>
    <xf numFmtId="2" fontId="19" fillId="0" borderId="0" xfId="0" applyNumberFormat="1" applyFont="1" applyFill="1"/>
    <xf numFmtId="2" fontId="21" fillId="0" borderId="0" xfId="0" applyNumberFormat="1" applyFont="1" applyFill="1"/>
    <xf numFmtId="0" fontId="19" fillId="0" borderId="0" xfId="0" applyFont="1" applyFill="1" applyAlignment="1">
      <alignment horizontal="left"/>
    </xf>
    <xf numFmtId="0" fontId="29" fillId="0" borderId="0" xfId="0" applyFont="1" applyFill="1"/>
    <xf numFmtId="49" fontId="21" fillId="0" borderId="0" xfId="0" applyNumberFormat="1" applyFont="1" applyFill="1"/>
    <xf numFmtId="49" fontId="19" fillId="0" borderId="0" xfId="0" applyNumberFormat="1" applyFont="1" applyFill="1"/>
    <xf numFmtId="0" fontId="35" fillId="0" borderId="0" xfId="0" applyFont="1" applyFill="1"/>
    <xf numFmtId="2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2" fontId="21" fillId="0" borderId="0" xfId="0" applyNumberFormat="1" applyFont="1" applyFill="1" applyBorder="1" applyAlignment="1"/>
    <xf numFmtId="0" fontId="34" fillId="0" borderId="0" xfId="0" applyFont="1" applyBorder="1" applyAlignment="1"/>
    <xf numFmtId="0" fontId="19" fillId="0" borderId="0" xfId="0" applyFont="1" applyBorder="1" applyAlignment="1">
      <alignment vertical="center"/>
    </xf>
    <xf numFmtId="0" fontId="22" fillId="0" borderId="0" xfId="0" applyFont="1"/>
    <xf numFmtId="3" fontId="21" fillId="0" borderId="16" xfId="0" applyNumberFormat="1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3" fontId="20" fillId="0" borderId="16" xfId="0" applyNumberFormat="1" applyFont="1" applyFill="1" applyBorder="1"/>
    <xf numFmtId="0" fontId="24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Border="1"/>
    <xf numFmtId="3" fontId="23" fillId="0" borderId="16" xfId="0" applyNumberFormat="1" applyFont="1" applyFill="1" applyBorder="1"/>
    <xf numFmtId="3" fontId="20" fillId="0" borderId="16" xfId="0" applyNumberFormat="1" applyFont="1" applyBorder="1"/>
    <xf numFmtId="0" fontId="23" fillId="0" borderId="17" xfId="0" applyFont="1" applyBorder="1"/>
    <xf numFmtId="3" fontId="23" fillId="0" borderId="18" xfId="0" applyNumberFormat="1" applyFont="1" applyBorder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justify"/>
    </xf>
    <xf numFmtId="3" fontId="23" fillId="0" borderId="19" xfId="0" applyNumberFormat="1" applyFont="1" applyBorder="1"/>
    <xf numFmtId="0" fontId="20" fillId="0" borderId="0" xfId="0" applyFont="1" applyAlignment="1">
      <alignment horizontal="justify"/>
    </xf>
    <xf numFmtId="3" fontId="23" fillId="0" borderId="16" xfId="0" applyNumberFormat="1" applyFont="1" applyBorder="1"/>
    <xf numFmtId="0" fontId="20" fillId="0" borderId="0" xfId="0" applyFont="1" applyBorder="1"/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right" wrapText="1"/>
    </xf>
    <xf numFmtId="0" fontId="19" fillId="0" borderId="0" xfId="0" applyFont="1" applyBorder="1" applyAlignment="1">
      <alignment horizontal="center"/>
    </xf>
    <xf numFmtId="0" fontId="21" fillId="0" borderId="20" xfId="0" applyFont="1" applyBorder="1"/>
    <xf numFmtId="0" fontId="21" fillId="0" borderId="20" xfId="0" applyFont="1" applyBorder="1" applyAlignment="1">
      <alignment horizontal="center" wrapText="1"/>
    </xf>
    <xf numFmtId="3" fontId="19" fillId="0" borderId="0" xfId="0" applyNumberFormat="1" applyFont="1"/>
    <xf numFmtId="0" fontId="19" fillId="0" borderId="20" xfId="0" applyFont="1" applyFill="1" applyBorder="1" applyAlignment="1">
      <alignment horizontal="left"/>
    </xf>
    <xf numFmtId="3" fontId="21" fillId="0" borderId="0" xfId="0" applyNumberFormat="1" applyFont="1"/>
    <xf numFmtId="0" fontId="0" fillId="0" borderId="0" xfId="0" applyFill="1"/>
    <xf numFmtId="0" fontId="36" fillId="0" borderId="20" xfId="0" applyFont="1" applyFill="1" applyBorder="1"/>
    <xf numFmtId="0" fontId="0" fillId="0" borderId="0" xfId="0" applyFont="1" applyFill="1"/>
    <xf numFmtId="3" fontId="19" fillId="0" borderId="0" xfId="0" applyNumberFormat="1" applyFont="1" applyFill="1"/>
    <xf numFmtId="3" fontId="19" fillId="0" borderId="0" xfId="0" applyNumberFormat="1" applyFont="1" applyFill="1" applyBorder="1"/>
    <xf numFmtId="3" fontId="19" fillId="0" borderId="20" xfId="0" applyNumberFormat="1" applyFont="1" applyFill="1" applyBorder="1"/>
    <xf numFmtId="0" fontId="20" fillId="0" borderId="0" xfId="0" applyFont="1" applyFill="1" applyBorder="1" applyAlignment="1">
      <alignment vertical="center"/>
    </xf>
    <xf numFmtId="0" fontId="24" fillId="0" borderId="0" xfId="0" applyFont="1" applyFill="1"/>
    <xf numFmtId="0" fontId="0" fillId="0" borderId="0" xfId="0" applyFont="1"/>
    <xf numFmtId="0" fontId="20" fillId="0" borderId="21" xfId="0" applyFont="1" applyBorder="1" applyAlignment="1">
      <alignment horizontal="justify"/>
    </xf>
    <xf numFmtId="0" fontId="37" fillId="0" borderId="21" xfId="0" applyFont="1" applyBorder="1"/>
    <xf numFmtId="0" fontId="19" fillId="0" borderId="21" xfId="0" applyFont="1" applyBorder="1" applyAlignment="1"/>
    <xf numFmtId="0" fontId="19" fillId="0" borderId="21" xfId="0" applyFont="1" applyBorder="1" applyAlignment="1">
      <alignment horizontal="right"/>
    </xf>
    <xf numFmtId="0" fontId="20" fillId="0" borderId="22" xfId="0" applyFont="1" applyBorder="1" applyAlignment="1">
      <alignment horizontal="justify"/>
    </xf>
    <xf numFmtId="0" fontId="19" fillId="0" borderId="21" xfId="0" applyFont="1" applyBorder="1"/>
    <xf numFmtId="0" fontId="23" fillId="0" borderId="23" xfId="0" applyFont="1" applyBorder="1" applyAlignment="1">
      <alignment horizontal="justify"/>
    </xf>
    <xf numFmtId="3" fontId="23" fillId="0" borderId="2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38" fillId="0" borderId="0" xfId="38" applyFont="1"/>
    <xf numFmtId="0" fontId="39" fillId="0" borderId="0" xfId="38" applyFont="1" applyBorder="1" applyAlignment="1">
      <alignment horizontal="center"/>
    </xf>
    <xf numFmtId="0" fontId="39" fillId="0" borderId="20" xfId="38" applyFont="1" applyBorder="1" applyAlignment="1">
      <alignment horizontal="center" vertical="center" wrapText="1"/>
    </xf>
    <xf numFmtId="0" fontId="39" fillId="0" borderId="0" xfId="38" applyFont="1" applyBorder="1" applyAlignment="1">
      <alignment horizontal="center" vertical="center" wrapText="1"/>
    </xf>
    <xf numFmtId="0" fontId="39" fillId="0" borderId="20" xfId="38" applyFont="1" applyBorder="1" applyAlignment="1">
      <alignment horizontal="center" vertical="center"/>
    </xf>
    <xf numFmtId="0" fontId="38" fillId="0" borderId="0" xfId="38" applyFont="1" applyBorder="1" applyAlignment="1">
      <alignment vertical="center" wrapText="1"/>
    </xf>
    <xf numFmtId="3" fontId="38" fillId="0" borderId="0" xfId="38" applyNumberFormat="1" applyFont="1" applyAlignment="1">
      <alignment vertical="center"/>
    </xf>
    <xf numFmtId="3" fontId="38" fillId="0" borderId="0" xfId="38" applyNumberFormat="1" applyFont="1" applyBorder="1" applyAlignment="1">
      <alignment horizontal="right" vertical="center" wrapText="1"/>
    </xf>
    <xf numFmtId="3" fontId="40" fillId="0" borderId="24" xfId="38" applyNumberFormat="1" applyFont="1" applyBorder="1" applyAlignment="1">
      <alignment horizontal="right" vertical="center" wrapText="1"/>
    </xf>
    <xf numFmtId="3" fontId="40" fillId="0" borderId="0" xfId="38" applyNumberFormat="1" applyFont="1" applyBorder="1" applyAlignment="1">
      <alignment horizontal="right" vertical="center" wrapText="1"/>
    </xf>
    <xf numFmtId="0" fontId="40" fillId="0" borderId="0" xfId="38" applyFont="1"/>
    <xf numFmtId="0" fontId="39" fillId="0" borderId="20" xfId="38" applyFont="1" applyBorder="1" applyAlignment="1">
      <alignment wrapText="1"/>
    </xf>
    <xf numFmtId="3" fontId="39" fillId="0" borderId="20" xfId="38" applyNumberFormat="1" applyFont="1" applyBorder="1" applyAlignment="1">
      <alignment vertical="center"/>
    </xf>
    <xf numFmtId="0" fontId="39" fillId="0" borderId="0" xfId="38" applyFont="1" applyBorder="1" applyAlignment="1">
      <alignment wrapText="1"/>
    </xf>
    <xf numFmtId="3" fontId="41" fillId="0" borderId="0" xfId="38" applyNumberFormat="1" applyFont="1" applyBorder="1" applyAlignment="1">
      <alignment horizontal="right" wrapText="1"/>
    </xf>
    <xf numFmtId="3" fontId="41" fillId="0" borderId="24" xfId="38" applyNumberFormat="1" applyFont="1" applyBorder="1" applyAlignment="1">
      <alignment horizontal="right" wrapText="1"/>
    </xf>
    <xf numFmtId="3" fontId="39" fillId="0" borderId="20" xfId="38" applyNumberFormat="1" applyFont="1" applyBorder="1" applyAlignment="1">
      <alignment horizontal="right" wrapText="1"/>
    </xf>
    <xf numFmtId="0" fontId="38" fillId="0" borderId="0" xfId="38"/>
    <xf numFmtId="0" fontId="38" fillId="0" borderId="0" xfId="38" applyBorder="1"/>
    <xf numFmtId="0" fontId="19" fillId="0" borderId="0" xfId="38" applyFont="1"/>
    <xf numFmtId="0" fontId="19" fillId="0" borderId="0" xfId="38" applyFont="1" applyAlignment="1">
      <alignment horizontal="center"/>
    </xf>
    <xf numFmtId="0" fontId="21" fillId="0" borderId="20" xfId="38" applyFont="1" applyBorder="1" applyAlignment="1">
      <alignment horizontal="center" vertical="center" wrapText="1"/>
    </xf>
    <xf numFmtId="0" fontId="21" fillId="0" borderId="25" xfId="38" applyFont="1" applyBorder="1" applyAlignment="1">
      <alignment horizontal="center" vertical="center" wrapText="1"/>
    </xf>
    <xf numFmtId="0" fontId="21" fillId="0" borderId="26" xfId="38" applyFont="1" applyBorder="1" applyAlignment="1">
      <alignment horizontal="center" vertical="center" wrapText="1"/>
    </xf>
    <xf numFmtId="0" fontId="19" fillId="0" borderId="0" xfId="38" applyFont="1" applyBorder="1" applyAlignment="1">
      <alignment vertical="center" wrapText="1"/>
    </xf>
    <xf numFmtId="3" fontId="19" fillId="0" borderId="0" xfId="38" applyNumberFormat="1" applyFont="1" applyBorder="1" applyAlignment="1">
      <alignment horizontal="right" vertical="center" wrapText="1"/>
    </xf>
    <xf numFmtId="3" fontId="19" fillId="0" borderId="24" xfId="38" applyNumberFormat="1" applyFont="1" applyBorder="1" applyAlignment="1">
      <alignment horizontal="right" vertical="center" wrapText="1"/>
    </xf>
    <xf numFmtId="0" fontId="21" fillId="0" borderId="20" xfId="38" applyFont="1" applyBorder="1" applyAlignment="1">
      <alignment wrapText="1"/>
    </xf>
    <xf numFmtId="3" fontId="21" fillId="0" borderId="20" xfId="38" applyNumberFormat="1" applyFont="1" applyBorder="1" applyAlignment="1">
      <alignment horizontal="right" vertical="center" wrapText="1"/>
    </xf>
    <xf numFmtId="0" fontId="22" fillId="0" borderId="0" xfId="38" applyFont="1"/>
    <xf numFmtId="3" fontId="22" fillId="0" borderId="0" xfId="38" applyNumberFormat="1" applyFont="1" applyBorder="1" applyAlignment="1">
      <alignment horizontal="right" vertical="center" wrapText="1"/>
    </xf>
    <xf numFmtId="3" fontId="21" fillId="0" borderId="0" xfId="38" applyNumberFormat="1" applyFont="1" applyBorder="1" applyAlignment="1">
      <alignment horizontal="right" wrapText="1"/>
    </xf>
    <xf numFmtId="3" fontId="21" fillId="0" borderId="20" xfId="38" applyNumberFormat="1" applyFont="1" applyBorder="1" applyAlignment="1">
      <alignment horizontal="right" wrapText="1"/>
    </xf>
    <xf numFmtId="0" fontId="21" fillId="0" borderId="0" xfId="38" applyFont="1" applyBorder="1" applyAlignment="1">
      <alignment wrapText="1"/>
    </xf>
    <xf numFmtId="3" fontId="21" fillId="0" borderId="0" xfId="38" applyNumberFormat="1" applyFont="1" applyBorder="1" applyAlignment="1">
      <alignment wrapText="1"/>
    </xf>
    <xf numFmtId="0" fontId="19" fillId="0" borderId="0" xfId="38" applyFont="1" applyBorder="1"/>
    <xf numFmtId="0" fontId="38" fillId="0" borderId="0" xfId="38" applyFont="1" applyBorder="1"/>
    <xf numFmtId="3" fontId="21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3" fontId="20" fillId="0" borderId="0" xfId="0" applyNumberFormat="1" applyFont="1" applyFill="1" applyBorder="1"/>
    <xf numFmtId="0" fontId="24" fillId="0" borderId="0" xfId="0" applyFont="1" applyBorder="1" applyAlignment="1">
      <alignment horizontal="left"/>
    </xf>
    <xf numFmtId="3" fontId="23" fillId="0" borderId="0" xfId="0" applyNumberFormat="1" applyFont="1" applyFill="1" applyBorder="1"/>
    <xf numFmtId="3" fontId="20" fillId="0" borderId="0" xfId="0" applyNumberFormat="1" applyFont="1" applyBorder="1"/>
    <xf numFmtId="3" fontId="23" fillId="0" borderId="0" xfId="0" applyNumberFormat="1" applyFont="1" applyBorder="1"/>
    <xf numFmtId="0" fontId="23" fillId="0" borderId="0" xfId="0" applyFont="1" applyBorder="1" applyAlignment="1">
      <alignment horizontal="left"/>
    </xf>
    <xf numFmtId="0" fontId="20" fillId="0" borderId="0" xfId="0" applyFont="1" applyBorder="1" applyAlignment="1">
      <alignment horizontal="justify"/>
    </xf>
    <xf numFmtId="0" fontId="23" fillId="0" borderId="0" xfId="0" applyFont="1" applyBorder="1" applyAlignment="1">
      <alignment horizontal="justify"/>
    </xf>
    <xf numFmtId="3" fontId="39" fillId="0" borderId="0" xfId="38" applyNumberFormat="1" applyFont="1" applyBorder="1" applyAlignment="1">
      <alignment horizontal="right" wrapText="1"/>
    </xf>
    <xf numFmtId="0" fontId="19" fillId="0" borderId="20" xfId="38" applyFont="1" applyBorder="1"/>
    <xf numFmtId="0" fontId="22" fillId="0" borderId="20" xfId="38" applyFont="1" applyBorder="1"/>
    <xf numFmtId="0" fontId="22" fillId="0" borderId="0" xfId="38" applyFont="1" applyBorder="1"/>
    <xf numFmtId="0" fontId="40" fillId="0" borderId="20" xfId="38" applyFont="1" applyBorder="1"/>
    <xf numFmtId="0" fontId="23" fillId="0" borderId="20" xfId="0" applyFont="1" applyBorder="1"/>
    <xf numFmtId="3" fontId="20" fillId="0" borderId="20" xfId="0" applyNumberFormat="1" applyFont="1" applyBorder="1"/>
    <xf numFmtId="0" fontId="20" fillId="0" borderId="20" xfId="0" applyFont="1" applyBorder="1"/>
    <xf numFmtId="3" fontId="19" fillId="0" borderId="0" xfId="38" applyNumberFormat="1" applyFont="1" applyBorder="1" applyAlignment="1">
      <alignment horizontal="right" wrapText="1"/>
    </xf>
    <xf numFmtId="0" fontId="34" fillId="0" borderId="0" xfId="0" applyFont="1" applyBorder="1" applyAlignment="1">
      <alignment horizontal="right" vertical="center"/>
    </xf>
    <xf numFmtId="0" fontId="32" fillId="0" borderId="11" xfId="0" applyFont="1" applyFill="1" applyBorder="1" applyAlignment="1">
      <alignment vertical="center"/>
    </xf>
    <xf numFmtId="0" fontId="42" fillId="0" borderId="0" xfId="0" applyFont="1" applyFill="1"/>
    <xf numFmtId="0" fontId="38" fillId="0" borderId="0" xfId="38" applyFont="1" applyAlignment="1">
      <alignment horizontal="right"/>
    </xf>
    <xf numFmtId="0" fontId="1" fillId="0" borderId="0" xfId="39" applyAlignment="1"/>
    <xf numFmtId="0" fontId="19" fillId="0" borderId="0" xfId="38" applyFont="1" applyAlignment="1"/>
    <xf numFmtId="0" fontId="21" fillId="0" borderId="0" xfId="0" applyFont="1" applyFill="1" applyAlignment="1">
      <alignment horizontal="right"/>
    </xf>
    <xf numFmtId="165" fontId="20" fillId="0" borderId="0" xfId="0" applyNumberFormat="1" applyFont="1" applyFill="1" applyBorder="1" applyAlignment="1">
      <alignment horizontal="right"/>
    </xf>
    <xf numFmtId="0" fontId="38" fillId="0" borderId="20" xfId="38" applyFont="1" applyBorder="1"/>
    <xf numFmtId="3" fontId="21" fillId="0" borderId="0" xfId="38" applyNumberFormat="1" applyFont="1" applyFill="1" applyBorder="1" applyAlignment="1">
      <alignment wrapText="1"/>
    </xf>
    <xf numFmtId="0" fontId="19" fillId="0" borderId="10" xfId="0" applyFont="1" applyBorder="1"/>
    <xf numFmtId="0" fontId="19" fillId="0" borderId="11" xfId="0" applyFont="1" applyBorder="1"/>
    <xf numFmtId="0" fontId="31" fillId="24" borderId="0" xfId="0" applyFont="1" applyFill="1"/>
    <xf numFmtId="49" fontId="23" fillId="24" borderId="0" xfId="0" applyNumberFormat="1" applyFont="1" applyFill="1" applyAlignment="1">
      <alignment horizontal="left"/>
    </xf>
    <xf numFmtId="165" fontId="23" fillId="24" borderId="0" xfId="0" applyNumberFormat="1" applyFont="1" applyFill="1" applyAlignment="1">
      <alignment horizontal="left"/>
    </xf>
    <xf numFmtId="0" fontId="23" fillId="24" borderId="0" xfId="0" applyFont="1" applyFill="1"/>
    <xf numFmtId="0" fontId="20" fillId="24" borderId="0" xfId="0" applyFont="1" applyFill="1" applyAlignment="1">
      <alignment horizontal="left"/>
    </xf>
    <xf numFmtId="0" fontId="20" fillId="24" borderId="0" xfId="0" applyFont="1" applyFill="1" applyBorder="1" applyAlignment="1">
      <alignment horizontal="left"/>
    </xf>
    <xf numFmtId="165" fontId="23" fillId="24" borderId="0" xfId="0" applyNumberFormat="1" applyFont="1" applyFill="1" applyBorder="1" applyAlignment="1">
      <alignment horizontal="left"/>
    </xf>
    <xf numFmtId="0" fontId="23" fillId="24" borderId="0" xfId="0" applyFont="1" applyFill="1" applyBorder="1" applyAlignment="1">
      <alignment horizontal="right"/>
    </xf>
    <xf numFmtId="0" fontId="23" fillId="24" borderId="0" xfId="0" applyFont="1" applyFill="1" applyAlignment="1">
      <alignment horizontal="left"/>
    </xf>
    <xf numFmtId="0" fontId="23" fillId="24" borderId="0" xfId="0" applyFont="1" applyFill="1" applyBorder="1" applyAlignment="1">
      <alignment vertical="center"/>
    </xf>
    <xf numFmtId="0" fontId="24" fillId="24" borderId="0" xfId="0" applyFont="1" applyFill="1" applyBorder="1" applyAlignment="1">
      <alignment horizontal="left"/>
    </xf>
    <xf numFmtId="165" fontId="19" fillId="0" borderId="0" xfId="0" applyNumberFormat="1" applyFont="1" applyFill="1"/>
    <xf numFmtId="0" fontId="19" fillId="0" borderId="0" xfId="0" applyFont="1" applyFill="1" applyBorder="1" applyAlignment="1">
      <alignment horizontal="left"/>
    </xf>
    <xf numFmtId="165" fontId="23" fillId="24" borderId="0" xfId="0" applyNumberFormat="1" applyFont="1" applyFill="1"/>
    <xf numFmtId="0" fontId="19" fillId="24" borderId="0" xfId="0" applyFont="1" applyFill="1"/>
    <xf numFmtId="0" fontId="21" fillId="24" borderId="0" xfId="0" applyFont="1" applyFill="1" applyAlignment="1">
      <alignment horizontal="left"/>
    </xf>
    <xf numFmtId="0" fontId="21" fillId="24" borderId="0" xfId="0" applyFont="1" applyFill="1"/>
    <xf numFmtId="0" fontId="23" fillId="24" borderId="0" xfId="0" applyFont="1" applyFill="1" applyBorder="1" applyAlignment="1">
      <alignment horizontal="left"/>
    </xf>
    <xf numFmtId="0" fontId="21" fillId="24" borderId="0" xfId="0" applyFont="1" applyFill="1" applyAlignment="1">
      <alignment horizontal="center"/>
    </xf>
    <xf numFmtId="0" fontId="23" fillId="0" borderId="10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left"/>
    </xf>
    <xf numFmtId="3" fontId="21" fillId="0" borderId="28" xfId="0" applyNumberFormat="1" applyFont="1" applyFill="1" applyBorder="1"/>
    <xf numFmtId="3" fontId="21" fillId="0" borderId="29" xfId="0" applyNumberFormat="1" applyFont="1" applyFill="1" applyBorder="1"/>
    <xf numFmtId="0" fontId="19" fillId="0" borderId="0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left"/>
    </xf>
    <xf numFmtId="165" fontId="21" fillId="24" borderId="0" xfId="0" applyNumberFormat="1" applyFont="1" applyFill="1" applyAlignment="1">
      <alignment horizontal="left"/>
    </xf>
    <xf numFmtId="165" fontId="21" fillId="0" borderId="0" xfId="0" applyNumberFormat="1" applyFont="1" applyFill="1" applyAlignment="1">
      <alignment horizontal="left"/>
    </xf>
    <xf numFmtId="0" fontId="23" fillId="24" borderId="0" xfId="0" applyFont="1" applyFill="1" applyBorder="1" applyAlignment="1">
      <alignment horizontal="left" vertical="center"/>
    </xf>
    <xf numFmtId="0" fontId="21" fillId="24" borderId="0" xfId="0" applyFont="1" applyFill="1" applyBorder="1" applyAlignment="1">
      <alignment horizontal="left" vertical="center"/>
    </xf>
    <xf numFmtId="165" fontId="21" fillId="0" borderId="0" xfId="0" applyNumberFormat="1" applyFont="1" applyFill="1" applyAlignment="1">
      <alignment horizontal="right"/>
    </xf>
    <xf numFmtId="165" fontId="21" fillId="0" borderId="0" xfId="0" applyNumberFormat="1" applyFont="1" applyFill="1"/>
    <xf numFmtId="165" fontId="19" fillId="0" borderId="0" xfId="0" applyNumberFormat="1" applyFont="1" applyFill="1" applyAlignment="1">
      <alignment horizontal="right"/>
    </xf>
    <xf numFmtId="165" fontId="33" fillId="0" borderId="0" xfId="0" applyNumberFormat="1" applyFont="1" applyFill="1"/>
    <xf numFmtId="165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right" wrapText="1"/>
    </xf>
    <xf numFmtId="0" fontId="21" fillId="0" borderId="0" xfId="0" applyFont="1" applyFill="1" applyBorder="1" applyAlignment="1">
      <alignment horizontal="right"/>
    </xf>
    <xf numFmtId="165" fontId="21" fillId="24" borderId="0" xfId="0" applyNumberFormat="1" applyFont="1" applyFill="1" applyBorder="1" applyAlignment="1">
      <alignment horizontal="left"/>
    </xf>
    <xf numFmtId="0" fontId="21" fillId="24" borderId="0" xfId="0" applyFont="1" applyFill="1" applyBorder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165" fontId="21" fillId="24" borderId="0" xfId="0" applyNumberFormat="1" applyFont="1" applyFill="1"/>
    <xf numFmtId="165" fontId="21" fillId="0" borderId="0" xfId="0" applyNumberFormat="1" applyFont="1" applyFill="1" applyAlignment="1"/>
    <xf numFmtId="165" fontId="19" fillId="0" borderId="0" xfId="0" applyNumberFormat="1" applyFont="1" applyFill="1" applyAlignment="1"/>
    <xf numFmtId="0" fontId="47" fillId="0" borderId="0" xfId="0" applyFont="1"/>
    <xf numFmtId="0" fontId="47" fillId="0" borderId="0" xfId="0" applyFont="1" applyBorder="1"/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49" fillId="0" borderId="0" xfId="0" applyFont="1"/>
    <xf numFmtId="49" fontId="47" fillId="0" borderId="0" xfId="0" applyNumberFormat="1" applyFont="1" applyFill="1"/>
    <xf numFmtId="49" fontId="34" fillId="0" borderId="0" xfId="0" applyNumberFormat="1" applyFont="1" applyBorder="1" applyAlignment="1"/>
    <xf numFmtId="49" fontId="19" fillId="0" borderId="0" xfId="0" applyNumberFormat="1" applyFont="1"/>
    <xf numFmtId="49" fontId="22" fillId="0" borderId="0" xfId="0" applyNumberFormat="1" applyFont="1"/>
    <xf numFmtId="3" fontId="19" fillId="0" borderId="16" xfId="0" applyNumberFormat="1" applyFont="1" applyBorder="1"/>
    <xf numFmtId="49" fontId="20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/>
    <xf numFmtId="49" fontId="21" fillId="0" borderId="0" xfId="0" applyNumberFormat="1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/>
    </xf>
    <xf numFmtId="49" fontId="0" fillId="0" borderId="0" xfId="0" applyNumberFormat="1"/>
    <xf numFmtId="49" fontId="19" fillId="0" borderId="0" xfId="38" applyNumberFormat="1" applyFont="1" applyAlignment="1"/>
    <xf numFmtId="49" fontId="23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Font="1" applyFill="1"/>
    <xf numFmtId="49" fontId="38" fillId="0" borderId="0" xfId="38" applyNumberFormat="1" applyFont="1"/>
    <xf numFmtId="49" fontId="40" fillId="0" borderId="0" xfId="38" applyNumberFormat="1" applyFont="1"/>
    <xf numFmtId="49" fontId="19" fillId="0" borderId="0" xfId="38" applyNumberFormat="1" applyFont="1"/>
    <xf numFmtId="49" fontId="38" fillId="0" borderId="0" xfId="38" applyNumberFormat="1"/>
    <xf numFmtId="49" fontId="22" fillId="0" borderId="0" xfId="38" applyNumberFormat="1" applyFont="1"/>
    <xf numFmtId="0" fontId="19" fillId="0" borderId="0" xfId="38" applyFont="1" applyAlignment="1">
      <alignment horizontal="right"/>
    </xf>
    <xf numFmtId="0" fontId="19" fillId="0" borderId="0" xfId="0" applyFont="1" applyFill="1" applyAlignment="1">
      <alignment vertical="center"/>
    </xf>
    <xf numFmtId="0" fontId="21" fillId="0" borderId="1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21" fillId="0" borderId="0" xfId="38" applyFont="1" applyBorder="1" applyAlignment="1">
      <alignment horizontal="center"/>
    </xf>
    <xf numFmtId="0" fontId="44" fillId="0" borderId="25" xfId="38" applyFont="1" applyBorder="1" applyAlignment="1">
      <alignment horizontal="center" vertical="center" wrapText="1"/>
    </xf>
    <xf numFmtId="3" fontId="21" fillId="0" borderId="20" xfId="38" applyNumberFormat="1" applyFont="1" applyBorder="1" applyAlignment="1">
      <alignment vertical="center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/>
    </xf>
    <xf numFmtId="0" fontId="23" fillId="0" borderId="32" xfId="0" applyFont="1" applyBorder="1" applyAlignment="1"/>
    <xf numFmtId="0" fontId="23" fillId="0" borderId="33" xfId="0" applyFont="1" applyBorder="1" applyAlignment="1"/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19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9" fillId="0" borderId="0" xfId="38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Fill="1" applyAlignment="1">
      <alignment horizontal="left" wrapText="1"/>
    </xf>
    <xf numFmtId="0" fontId="23" fillId="0" borderId="0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24" borderId="0" xfId="0" applyNumberFormat="1" applyFont="1" applyFill="1" applyAlignment="1"/>
    <xf numFmtId="49" fontId="0" fillId="0" borderId="0" xfId="0" applyNumberFormat="1" applyAlignment="1"/>
    <xf numFmtId="0" fontId="20" fillId="2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9" fillId="0" borderId="0" xfId="0" applyFont="1" applyFill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3" fillId="0" borderId="0" xfId="0" applyFont="1" applyBorder="1" applyAlignment="1">
      <alignment horizontal="left"/>
    </xf>
    <xf numFmtId="0" fontId="38" fillId="0" borderId="0" xfId="38" applyFont="1" applyAlignment="1">
      <alignment horizontal="right"/>
    </xf>
    <xf numFmtId="0" fontId="38" fillId="0" borderId="0" xfId="38" applyFont="1" applyAlignment="1">
      <alignment horizontal="center"/>
    </xf>
    <xf numFmtId="0" fontId="1" fillId="0" borderId="0" xfId="39" applyAlignment="1"/>
    <xf numFmtId="0" fontId="38" fillId="0" borderId="0" xfId="38" applyFont="1" applyBorder="1" applyAlignment="1">
      <alignment horizontal="center"/>
    </xf>
    <xf numFmtId="0" fontId="19" fillId="0" borderId="0" xfId="38" applyFont="1" applyAlignment="1">
      <alignment horizontal="center"/>
    </xf>
    <xf numFmtId="0" fontId="19" fillId="0" borderId="0" xfId="38" applyFont="1" applyBorder="1" applyAlignment="1">
      <alignment horizontal="center"/>
    </xf>
    <xf numFmtId="0" fontId="1" fillId="0" borderId="0" xfId="39" applyAlignment="1">
      <alignment horizont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2010. évi költségvetés mellékletek" xfId="38"/>
    <cellStyle name="Normál_Mkálla ktgvetés 2012.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6781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view="pageBreakPreview" topLeftCell="B1" zoomScale="200" zoomScaleNormal="100" zoomScaleSheetLayoutView="200" workbookViewId="0">
      <selection activeCell="B2" sqref="B2:C2"/>
    </sheetView>
  </sheetViews>
  <sheetFormatPr defaultRowHeight="15.75" x14ac:dyDescent="0.25"/>
  <cols>
    <col min="1" max="1" width="6.28515625" style="1" customWidth="1"/>
    <col min="2" max="2" width="62.28515625" style="1" bestFit="1" customWidth="1"/>
    <col min="3" max="3" width="21" style="1" customWidth="1"/>
    <col min="4" max="4" width="15.28515625" style="1" customWidth="1"/>
    <col min="5" max="5" width="9.140625" style="265"/>
    <col min="6" max="16384" width="9.140625" style="1"/>
  </cols>
  <sheetData>
    <row r="1" spans="1:11" ht="30.75" customHeight="1" x14ac:dyDescent="0.25">
      <c r="A1" s="297"/>
      <c r="B1" s="297"/>
      <c r="C1" s="297"/>
      <c r="D1" s="100"/>
      <c r="E1" s="264"/>
      <c r="F1" s="100"/>
      <c r="G1" s="100"/>
      <c r="H1" s="100"/>
      <c r="I1" s="100"/>
      <c r="J1" s="100"/>
      <c r="K1" s="100"/>
    </row>
    <row r="2" spans="1:11" ht="30.75" customHeight="1" x14ac:dyDescent="0.25">
      <c r="A2" s="202"/>
      <c r="B2" s="300" t="s">
        <v>344</v>
      </c>
      <c r="C2" s="300"/>
      <c r="D2" s="100"/>
      <c r="E2" s="264"/>
      <c r="F2" s="100"/>
      <c r="G2" s="100"/>
      <c r="H2" s="100"/>
      <c r="I2" s="100"/>
      <c r="J2" s="100"/>
      <c r="K2" s="100"/>
    </row>
    <row r="3" spans="1:11" ht="30" customHeight="1" x14ac:dyDescent="0.25">
      <c r="A3" s="298" t="s">
        <v>15</v>
      </c>
      <c r="B3" s="298"/>
      <c r="C3" s="298"/>
    </row>
    <row r="4" spans="1:11" ht="30" customHeight="1" x14ac:dyDescent="0.25">
      <c r="A4" s="298" t="s">
        <v>332</v>
      </c>
      <c r="B4" s="298"/>
      <c r="C4" s="298"/>
    </row>
    <row r="5" spans="1:11" ht="30" customHeight="1" thickBot="1" x14ac:dyDescent="0.3">
      <c r="A5" s="101"/>
      <c r="B5" s="101"/>
      <c r="C5" s="101"/>
    </row>
    <row r="6" spans="1:11" s="102" customFormat="1" ht="15.75" customHeight="1" x14ac:dyDescent="0.25">
      <c r="A6" s="299" t="s">
        <v>278</v>
      </c>
      <c r="B6" s="299"/>
      <c r="C6" s="291" t="s">
        <v>319</v>
      </c>
      <c r="D6" s="291" t="s">
        <v>373</v>
      </c>
      <c r="E6" s="266"/>
    </row>
    <row r="7" spans="1:11" ht="46.5" customHeight="1" x14ac:dyDescent="0.25">
      <c r="A7" s="299"/>
      <c r="B7" s="299"/>
      <c r="C7" s="292"/>
      <c r="D7" s="292"/>
    </row>
    <row r="8" spans="1:11" ht="34.5" customHeight="1" x14ac:dyDescent="0.25">
      <c r="A8" s="293" t="s">
        <v>279</v>
      </c>
      <c r="B8" s="294"/>
      <c r="C8" s="103">
        <f>SUM(C9:C12)</f>
        <v>16338</v>
      </c>
      <c r="D8" s="103">
        <f>SUM(D9:D12)</f>
        <v>19257</v>
      </c>
    </row>
    <row r="9" spans="1:11" x14ac:dyDescent="0.25">
      <c r="A9" s="104" t="s">
        <v>155</v>
      </c>
      <c r="B9" s="105" t="s">
        <v>156</v>
      </c>
      <c r="C9" s="106">
        <v>10049</v>
      </c>
      <c r="D9" s="106">
        <v>12402</v>
      </c>
    </row>
    <row r="10" spans="1:11" x14ac:dyDescent="0.25">
      <c r="A10" s="104" t="s">
        <v>177</v>
      </c>
      <c r="B10" s="105" t="s">
        <v>176</v>
      </c>
      <c r="C10" s="106">
        <v>3830</v>
      </c>
      <c r="D10" s="106">
        <v>4492</v>
      </c>
    </row>
    <row r="11" spans="1:11" x14ac:dyDescent="0.25">
      <c r="A11" s="104" t="s">
        <v>193</v>
      </c>
      <c r="B11" s="105" t="s">
        <v>194</v>
      </c>
      <c r="C11" s="106">
        <v>1159</v>
      </c>
      <c r="D11" s="106">
        <v>1863</v>
      </c>
    </row>
    <row r="12" spans="1:11" x14ac:dyDescent="0.25">
      <c r="A12" s="104" t="s">
        <v>208</v>
      </c>
      <c r="B12" s="107" t="s">
        <v>209</v>
      </c>
      <c r="C12" s="106">
        <v>1300</v>
      </c>
      <c r="D12" s="106">
        <v>500</v>
      </c>
    </row>
    <row r="13" spans="1:11" ht="30" customHeight="1" x14ac:dyDescent="0.25">
      <c r="A13" s="108" t="s">
        <v>280</v>
      </c>
      <c r="B13" s="109"/>
      <c r="C13" s="110">
        <f>SUM(C14:C16)</f>
        <v>344</v>
      </c>
      <c r="D13" s="110">
        <f>SUM(D14:D16)</f>
        <v>12102</v>
      </c>
    </row>
    <row r="14" spans="1:11" x14ac:dyDescent="0.25">
      <c r="A14" s="104" t="s">
        <v>292</v>
      </c>
      <c r="B14" s="119" t="s">
        <v>293</v>
      </c>
      <c r="C14" s="106">
        <v>0</v>
      </c>
      <c r="D14" s="106">
        <v>7990</v>
      </c>
    </row>
    <row r="15" spans="1:11" ht="15.75" customHeight="1" x14ac:dyDescent="0.25">
      <c r="A15" s="104" t="s">
        <v>200</v>
      </c>
      <c r="B15" s="105" t="s">
        <v>201</v>
      </c>
      <c r="C15" s="111">
        <v>259</v>
      </c>
      <c r="D15" s="111">
        <v>3659</v>
      </c>
    </row>
    <row r="16" spans="1:11" ht="15.75" customHeight="1" x14ac:dyDescent="0.25">
      <c r="A16" s="104" t="s">
        <v>213</v>
      </c>
      <c r="B16" s="105" t="s">
        <v>294</v>
      </c>
      <c r="C16" s="111">
        <v>85</v>
      </c>
      <c r="D16" s="111">
        <v>453</v>
      </c>
    </row>
    <row r="17" spans="1:4" ht="15.75" customHeight="1" x14ac:dyDescent="0.25">
      <c r="A17" s="108"/>
      <c r="B17" s="105"/>
      <c r="C17" s="111"/>
      <c r="D17" s="111"/>
    </row>
    <row r="18" spans="1:4" ht="15.75" customHeight="1" x14ac:dyDescent="0.25">
      <c r="A18" s="108" t="s">
        <v>216</v>
      </c>
      <c r="B18" s="105"/>
      <c r="C18" s="118">
        <f>SUM(C19)</f>
        <v>3610</v>
      </c>
      <c r="D18" s="118">
        <f>SUM(D19)</f>
        <v>11392</v>
      </c>
    </row>
    <row r="19" spans="1:4" ht="15.75" customHeight="1" x14ac:dyDescent="0.25">
      <c r="A19" s="104" t="s">
        <v>215</v>
      </c>
      <c r="B19" s="105" t="s">
        <v>216</v>
      </c>
      <c r="C19" s="111">
        <v>3610</v>
      </c>
      <c r="D19" s="267">
        <v>11392</v>
      </c>
    </row>
    <row r="20" spans="1:4" ht="30" customHeight="1" x14ac:dyDescent="0.25">
      <c r="A20" s="112" t="s">
        <v>281</v>
      </c>
      <c r="B20" s="112"/>
      <c r="C20" s="113">
        <f>SUM(C8+C13+C18)</f>
        <v>20292</v>
      </c>
      <c r="D20" s="113">
        <f>SUM(D8+D13+D18)</f>
        <v>42751</v>
      </c>
    </row>
    <row r="21" spans="1:4" ht="30" customHeight="1" x14ac:dyDescent="0.25">
      <c r="A21" s="295" t="s">
        <v>282</v>
      </c>
      <c r="B21" s="296"/>
      <c r="C21" s="116">
        <f>SUM(C22:C26)</f>
        <v>19812</v>
      </c>
      <c r="D21" s="116">
        <f>SUM(D22:D26)</f>
        <v>22970</v>
      </c>
    </row>
    <row r="22" spans="1:4" x14ac:dyDescent="0.25">
      <c r="A22" s="104" t="s">
        <v>30</v>
      </c>
      <c r="B22" s="117" t="s">
        <v>283</v>
      </c>
      <c r="C22" s="106">
        <v>6721</v>
      </c>
      <c r="D22" s="106">
        <v>7218</v>
      </c>
    </row>
    <row r="23" spans="1:4" x14ac:dyDescent="0.25">
      <c r="A23" s="104" t="s">
        <v>42</v>
      </c>
      <c r="B23" s="104" t="s">
        <v>288</v>
      </c>
      <c r="C23" s="106">
        <v>1599</v>
      </c>
      <c r="D23" s="106">
        <v>1715</v>
      </c>
    </row>
    <row r="24" spans="1:4" x14ac:dyDescent="0.25">
      <c r="A24" s="104" t="s">
        <v>44</v>
      </c>
      <c r="B24" s="105" t="s">
        <v>45</v>
      </c>
      <c r="C24" s="106">
        <v>7757</v>
      </c>
      <c r="D24" s="106">
        <v>9667</v>
      </c>
    </row>
    <row r="25" spans="1:4" x14ac:dyDescent="0.25">
      <c r="A25" s="104" t="s">
        <v>92</v>
      </c>
      <c r="B25" s="117" t="s">
        <v>289</v>
      </c>
      <c r="C25" s="106">
        <v>437</v>
      </c>
      <c r="D25" s="106">
        <v>260</v>
      </c>
    </row>
    <row r="26" spans="1:4" x14ac:dyDescent="0.25">
      <c r="A26" s="104" t="s">
        <v>120</v>
      </c>
      <c r="B26" s="117" t="s">
        <v>121</v>
      </c>
      <c r="C26" s="106">
        <v>3298</v>
      </c>
      <c r="D26" s="106">
        <v>4110</v>
      </c>
    </row>
    <row r="27" spans="1:4" ht="30" customHeight="1" x14ac:dyDescent="0.25">
      <c r="A27" s="114" t="s">
        <v>284</v>
      </c>
      <c r="B27" s="115"/>
      <c r="C27" s="118">
        <f>SUM(C28:C30)</f>
        <v>480</v>
      </c>
      <c r="D27" s="118">
        <f>SUM(D28:D30)</f>
        <v>10987</v>
      </c>
    </row>
    <row r="28" spans="1:4" x14ac:dyDescent="0.25">
      <c r="A28" s="105" t="s">
        <v>130</v>
      </c>
      <c r="B28" s="117" t="s">
        <v>131</v>
      </c>
      <c r="C28" s="111">
        <v>400</v>
      </c>
      <c r="D28" s="111">
        <v>10907</v>
      </c>
    </row>
    <row r="29" spans="1:4" x14ac:dyDescent="0.25">
      <c r="A29" s="105" t="s">
        <v>141</v>
      </c>
      <c r="B29" s="117" t="s">
        <v>142</v>
      </c>
      <c r="C29" s="111">
        <v>0</v>
      </c>
      <c r="D29" s="111">
        <v>0</v>
      </c>
    </row>
    <row r="30" spans="1:4" x14ac:dyDescent="0.25">
      <c r="A30" s="104" t="s">
        <v>154</v>
      </c>
      <c r="B30" s="104" t="s">
        <v>151</v>
      </c>
      <c r="C30" s="111">
        <v>80</v>
      </c>
      <c r="D30" s="111">
        <v>80</v>
      </c>
    </row>
    <row r="31" spans="1:4" x14ac:dyDescent="0.25">
      <c r="A31" s="104"/>
      <c r="B31" s="104"/>
      <c r="C31" s="111"/>
      <c r="D31" s="111"/>
    </row>
    <row r="32" spans="1:4" x14ac:dyDescent="0.25">
      <c r="A32" s="108" t="s">
        <v>290</v>
      </c>
      <c r="B32" s="104"/>
      <c r="C32" s="111">
        <f>SUM(C33)</f>
        <v>0</v>
      </c>
      <c r="D32" s="111">
        <f>SUM(D33)</f>
        <v>8794</v>
      </c>
    </row>
    <row r="33" spans="1:4" x14ac:dyDescent="0.25">
      <c r="A33" s="104" t="s">
        <v>291</v>
      </c>
      <c r="B33" s="104" t="s">
        <v>290</v>
      </c>
      <c r="C33" s="111">
        <v>0</v>
      </c>
      <c r="D33" s="111">
        <v>8794</v>
      </c>
    </row>
    <row r="34" spans="1:4" ht="30" customHeight="1" x14ac:dyDescent="0.25">
      <c r="A34" s="112" t="s">
        <v>285</v>
      </c>
      <c r="B34" s="112"/>
      <c r="C34" s="113">
        <f>SUM(C27,C21)</f>
        <v>20292</v>
      </c>
      <c r="D34" s="113">
        <f>SUM(D27,D21+D32)</f>
        <v>42751</v>
      </c>
    </row>
    <row r="35" spans="1:4" ht="30" customHeight="1" x14ac:dyDescent="0.25"/>
  </sheetData>
  <mergeCells count="9">
    <mergeCell ref="D6:D7"/>
    <mergeCell ref="A8:B8"/>
    <mergeCell ref="A21:B21"/>
    <mergeCell ref="A1:C1"/>
    <mergeCell ref="A3:C3"/>
    <mergeCell ref="A4:C4"/>
    <mergeCell ref="A6:B7"/>
    <mergeCell ref="C6:C7"/>
    <mergeCell ref="B2:C2"/>
  </mergeCells>
  <phoneticPr fontId="28" type="noConversion"/>
  <printOptions headings="1" gridLines="1"/>
  <pageMargins left="0.75" right="0.75" top="1" bottom="1" header="0.5" footer="0.5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5"/>
  <sheetViews>
    <sheetView view="pageBreakPreview" topLeftCell="F1" zoomScale="200" zoomScaleNormal="100" zoomScaleSheetLayoutView="200" workbookViewId="0">
      <selection activeCell="E2" sqref="E2:G2"/>
    </sheetView>
  </sheetViews>
  <sheetFormatPr defaultRowHeight="15.75" x14ac:dyDescent="0.25"/>
  <cols>
    <col min="1" max="1" width="4" style="2" customWidth="1"/>
    <col min="2" max="2" width="4.42578125" style="2" customWidth="1"/>
    <col min="3" max="3" width="6.42578125" style="2" customWidth="1"/>
    <col min="4" max="4" width="2.5703125" style="2" customWidth="1"/>
    <col min="5" max="5" width="75.42578125" style="2" customWidth="1"/>
    <col min="6" max="6" width="7.42578125" style="2" customWidth="1"/>
    <col min="7" max="7" width="24.42578125" style="2" customWidth="1"/>
    <col min="8" max="8" width="26" style="2" customWidth="1"/>
    <col min="9" max="9" width="4.28515625" style="2" hidden="1" customWidth="1"/>
    <col min="10" max="10" width="9.140625" style="2"/>
    <col min="11" max="11" width="15" style="2" customWidth="1"/>
    <col min="12" max="12" width="11.5703125" style="2" bestFit="1" customWidth="1"/>
    <col min="13" max="13" width="12" style="2" customWidth="1"/>
    <col min="14" max="14" width="9.140625" style="90"/>
    <col min="15" max="16384" width="9.140625" style="2"/>
  </cols>
  <sheetData>
    <row r="1" spans="1:14" ht="24" customHeight="1" x14ac:dyDescent="0.25">
      <c r="E1" s="297"/>
      <c r="F1" s="297"/>
      <c r="G1" s="297"/>
      <c r="H1" s="285"/>
      <c r="I1" s="84"/>
      <c r="J1" s="38"/>
      <c r="K1" s="38"/>
      <c r="L1" s="40"/>
      <c r="N1" s="2"/>
    </row>
    <row r="2" spans="1:14" ht="24" customHeight="1" x14ac:dyDescent="0.25">
      <c r="E2" s="300" t="s">
        <v>345</v>
      </c>
      <c r="F2" s="300"/>
      <c r="G2" s="300"/>
      <c r="H2" s="285"/>
      <c r="I2" s="84"/>
      <c r="J2" s="38"/>
      <c r="K2" s="38"/>
      <c r="L2" s="40"/>
      <c r="N2" s="2"/>
    </row>
    <row r="3" spans="1:14" x14ac:dyDescent="0.25">
      <c r="E3" s="80" t="s">
        <v>15</v>
      </c>
      <c r="F3" s="71"/>
      <c r="G3" s="71"/>
      <c r="H3" s="98"/>
      <c r="I3" s="27"/>
      <c r="J3" s="38"/>
      <c r="K3" s="38"/>
      <c r="L3" s="40"/>
      <c r="N3" s="2"/>
    </row>
    <row r="4" spans="1:14" x14ac:dyDescent="0.25">
      <c r="E4" s="80" t="s">
        <v>331</v>
      </c>
      <c r="F4" s="71"/>
      <c r="G4" s="71"/>
      <c r="H4" s="98"/>
      <c r="I4" s="27"/>
      <c r="J4" s="38"/>
      <c r="K4" s="38"/>
      <c r="L4" s="40"/>
      <c r="N4" s="2"/>
    </row>
    <row r="5" spans="1:14" x14ac:dyDescent="0.25">
      <c r="E5" s="80" t="s">
        <v>13</v>
      </c>
      <c r="F5" s="71"/>
      <c r="G5" s="71"/>
      <c r="H5" s="98"/>
      <c r="I5" s="27"/>
      <c r="J5" s="38"/>
      <c r="K5" s="38"/>
      <c r="L5" s="40"/>
      <c r="N5" s="2"/>
    </row>
    <row r="6" spans="1:14" ht="16.5" thickBot="1" x14ac:dyDescent="0.3">
      <c r="E6" s="14"/>
      <c r="F6" s="14"/>
      <c r="G6" s="14"/>
      <c r="H6" s="237"/>
      <c r="I6" s="27"/>
      <c r="J6" s="38"/>
      <c r="K6" s="38"/>
      <c r="L6" s="40"/>
      <c r="N6" s="2"/>
    </row>
    <row r="7" spans="1:14" ht="30" customHeight="1" x14ac:dyDescent="0.25">
      <c r="A7" s="58" t="s">
        <v>28</v>
      </c>
      <c r="B7" s="59"/>
      <c r="C7" s="59"/>
      <c r="D7" s="59"/>
      <c r="E7" s="59"/>
      <c r="F7" s="59"/>
      <c r="G7" s="67" t="s">
        <v>178</v>
      </c>
      <c r="H7" s="286" t="s">
        <v>353</v>
      </c>
      <c r="I7" s="70"/>
      <c r="J7" s="88"/>
      <c r="K7" s="70"/>
      <c r="L7" s="97"/>
      <c r="N7" s="2"/>
    </row>
    <row r="8" spans="1:14" s="38" customFormat="1" ht="44.25" customHeight="1" thickBot="1" x14ac:dyDescent="0.3">
      <c r="A8" s="60"/>
      <c r="B8" s="61"/>
      <c r="C8" s="61"/>
      <c r="D8" s="61"/>
      <c r="E8" s="61"/>
      <c r="F8" s="61"/>
      <c r="G8" s="203"/>
      <c r="H8" s="287"/>
      <c r="I8" s="35"/>
      <c r="J8" s="35"/>
      <c r="K8" s="98"/>
      <c r="L8" s="99"/>
    </row>
    <row r="9" spans="1:14" s="38" customFormat="1" x14ac:dyDescent="0.25">
      <c r="A9" s="223" t="s">
        <v>254</v>
      </c>
      <c r="B9" s="223"/>
      <c r="C9" s="223"/>
      <c r="D9" s="223"/>
      <c r="E9" s="223"/>
      <c r="F9" s="223"/>
      <c r="G9" s="241">
        <f>SUM(G10)</f>
        <v>550</v>
      </c>
      <c r="H9" s="242">
        <f>SUM(H10)</f>
        <v>750</v>
      </c>
      <c r="I9" s="35"/>
      <c r="J9" s="35"/>
      <c r="K9" s="35"/>
      <c r="L9" s="79"/>
    </row>
    <row r="10" spans="1:14" x14ac:dyDescent="0.25">
      <c r="A10" s="13" t="s">
        <v>193</v>
      </c>
      <c r="B10" s="13"/>
      <c r="C10" s="13" t="s">
        <v>194</v>
      </c>
      <c r="D10" s="13"/>
      <c r="E10" s="13"/>
      <c r="F10" s="13"/>
      <c r="G10" s="89">
        <f>SUM(G12)</f>
        <v>550</v>
      </c>
      <c r="H10" s="89">
        <f>SUM(H12+H11)</f>
        <v>750</v>
      </c>
      <c r="K10" s="65"/>
      <c r="L10" s="65"/>
      <c r="M10" s="65"/>
    </row>
    <row r="11" spans="1:14" x14ac:dyDescent="0.25">
      <c r="C11" s="2" t="s">
        <v>367</v>
      </c>
      <c r="D11" s="2" t="s">
        <v>368</v>
      </c>
      <c r="G11" s="92">
        <v>0</v>
      </c>
      <c r="H11" s="92">
        <v>750</v>
      </c>
      <c r="K11" s="65"/>
      <c r="L11" s="65"/>
      <c r="M11" s="65"/>
    </row>
    <row r="12" spans="1:14" x14ac:dyDescent="0.25">
      <c r="C12" s="2" t="s">
        <v>195</v>
      </c>
      <c r="D12" s="2" t="s">
        <v>196</v>
      </c>
      <c r="G12" s="2">
        <f>SUM(G13)</f>
        <v>550</v>
      </c>
      <c r="H12" s="2">
        <f>SUM(H13)</f>
        <v>0</v>
      </c>
      <c r="K12" s="65"/>
      <c r="L12" s="65"/>
      <c r="M12" s="65"/>
    </row>
    <row r="13" spans="1:14" x14ac:dyDescent="0.25">
      <c r="E13" s="2" t="s">
        <v>199</v>
      </c>
      <c r="G13" s="2">
        <v>550</v>
      </c>
      <c r="H13" s="2">
        <v>0</v>
      </c>
      <c r="K13" s="65"/>
      <c r="L13" s="65"/>
      <c r="M13" s="65"/>
    </row>
    <row r="14" spans="1:14" x14ac:dyDescent="0.25">
      <c r="K14" s="65"/>
      <c r="L14" s="65"/>
      <c r="M14" s="65"/>
    </row>
    <row r="15" spans="1:14" x14ac:dyDescent="0.25">
      <c r="A15" s="223" t="s">
        <v>364</v>
      </c>
      <c r="B15" s="223"/>
      <c r="C15" s="223"/>
      <c r="D15" s="223"/>
      <c r="E15" s="223"/>
      <c r="F15" s="223"/>
      <c r="G15" s="241">
        <f>SUM(G16)</f>
        <v>0</v>
      </c>
      <c r="H15" s="242">
        <f>SUM(H16)</f>
        <v>60</v>
      </c>
      <c r="K15" s="65"/>
      <c r="L15" s="65"/>
      <c r="M15" s="65"/>
    </row>
    <row r="16" spans="1:14" x14ac:dyDescent="0.25">
      <c r="A16" s="13" t="s">
        <v>193</v>
      </c>
      <c r="B16" s="13"/>
      <c r="C16" s="13" t="s">
        <v>194</v>
      </c>
      <c r="D16" s="13"/>
      <c r="E16" s="13"/>
      <c r="F16" s="13"/>
      <c r="G16" s="2">
        <f>SUM(G17)</f>
        <v>0</v>
      </c>
      <c r="H16" s="2">
        <f>SUM(H17)</f>
        <v>60</v>
      </c>
      <c r="K16" s="65"/>
      <c r="L16" s="65"/>
      <c r="M16" s="65"/>
    </row>
    <row r="17" spans="1:13" x14ac:dyDescent="0.25">
      <c r="C17" s="2" t="s">
        <v>195</v>
      </c>
      <c r="D17" s="2" t="s">
        <v>196</v>
      </c>
      <c r="G17" s="2">
        <v>0</v>
      </c>
      <c r="H17" s="2">
        <v>60</v>
      </c>
      <c r="K17" s="65"/>
      <c r="L17" s="65"/>
      <c r="M17" s="65"/>
    </row>
    <row r="18" spans="1:13" x14ac:dyDescent="0.25">
      <c r="K18" s="65"/>
      <c r="L18" s="65"/>
      <c r="M18" s="65"/>
    </row>
    <row r="19" spans="1:13" x14ac:dyDescent="0.25">
      <c r="A19" s="223" t="s">
        <v>369</v>
      </c>
      <c r="B19" s="223"/>
      <c r="C19" s="223"/>
      <c r="D19" s="223"/>
      <c r="E19" s="223"/>
      <c r="F19" s="223"/>
      <c r="G19" s="232">
        <f t="shared" ref="G19:H21" si="0">SUM(G20)</f>
        <v>0</v>
      </c>
      <c r="H19" s="232">
        <f t="shared" si="0"/>
        <v>138</v>
      </c>
      <c r="K19" s="65"/>
      <c r="L19" s="65"/>
      <c r="M19" s="65"/>
    </row>
    <row r="20" spans="1:13" x14ac:dyDescent="0.25">
      <c r="A20" s="13" t="s">
        <v>213</v>
      </c>
      <c r="B20" s="13"/>
      <c r="C20" s="13" t="s">
        <v>214</v>
      </c>
      <c r="D20" s="13"/>
      <c r="E20" s="13"/>
      <c r="G20" s="89">
        <f t="shared" si="0"/>
        <v>0</v>
      </c>
      <c r="H20" s="89">
        <f t="shared" si="0"/>
        <v>138</v>
      </c>
      <c r="K20" s="65"/>
      <c r="L20" s="65"/>
      <c r="M20" s="65"/>
    </row>
    <row r="21" spans="1:13" x14ac:dyDescent="0.25">
      <c r="B21" s="2" t="s">
        <v>366</v>
      </c>
      <c r="D21" s="2" t="s">
        <v>270</v>
      </c>
      <c r="G21" s="2">
        <f t="shared" si="0"/>
        <v>0</v>
      </c>
      <c r="H21" s="2">
        <f t="shared" si="0"/>
        <v>138</v>
      </c>
      <c r="K21" s="65"/>
      <c r="L21" s="65"/>
      <c r="M21" s="65"/>
    </row>
    <row r="22" spans="1:13" x14ac:dyDescent="0.25">
      <c r="E22" s="2" t="s">
        <v>276</v>
      </c>
      <c r="G22" s="2">
        <v>0</v>
      </c>
      <c r="H22" s="2">
        <v>138</v>
      </c>
      <c r="K22" s="65"/>
      <c r="L22" s="65"/>
      <c r="M22" s="65"/>
    </row>
    <row r="23" spans="1:13" x14ac:dyDescent="0.25">
      <c r="K23" s="65"/>
      <c r="L23" s="65"/>
      <c r="M23" s="65"/>
    </row>
    <row r="24" spans="1:13" x14ac:dyDescent="0.25">
      <c r="A24" s="223" t="s">
        <v>233</v>
      </c>
      <c r="B24" s="223"/>
      <c r="C24" s="223"/>
      <c r="D24" s="223"/>
      <c r="E24" s="223"/>
      <c r="F24" s="228"/>
      <c r="G24" s="229">
        <f>SUM(G25)</f>
        <v>0</v>
      </c>
      <c r="H24" s="229">
        <f>SUM(H25+H28)</f>
        <v>11390</v>
      </c>
      <c r="K24" s="65"/>
      <c r="L24" s="65"/>
      <c r="M24" s="65"/>
    </row>
    <row r="25" spans="1:13" x14ac:dyDescent="0.25">
      <c r="A25" s="13" t="s">
        <v>292</v>
      </c>
      <c r="B25" s="13"/>
      <c r="C25" s="13" t="s">
        <v>293</v>
      </c>
      <c r="D25" s="13"/>
      <c r="E25" s="13"/>
      <c r="G25" s="2">
        <f>SUM(G26)</f>
        <v>0</v>
      </c>
      <c r="H25" s="2">
        <f>SUM(H26)</f>
        <v>7990</v>
      </c>
      <c r="K25" s="65"/>
      <c r="L25" s="65"/>
      <c r="M25" s="65"/>
    </row>
    <row r="26" spans="1:13" x14ac:dyDescent="0.25">
      <c r="B26" s="2" t="s">
        <v>370</v>
      </c>
      <c r="C26" s="2" t="s">
        <v>371</v>
      </c>
      <c r="G26" s="2">
        <f>SUM(G27)</f>
        <v>0</v>
      </c>
      <c r="H26" s="2">
        <f>SUM(H27)</f>
        <v>7990</v>
      </c>
      <c r="K26" s="65"/>
      <c r="L26" s="65"/>
      <c r="M26" s="65"/>
    </row>
    <row r="27" spans="1:13" x14ac:dyDescent="0.25">
      <c r="E27" s="2" t="s">
        <v>372</v>
      </c>
      <c r="G27" s="2">
        <v>0</v>
      </c>
      <c r="H27" s="2">
        <v>7990</v>
      </c>
      <c r="K27" s="65"/>
      <c r="L27" s="65"/>
      <c r="M27" s="65"/>
    </row>
    <row r="28" spans="1:13" x14ac:dyDescent="0.25">
      <c r="A28" s="13" t="s">
        <v>200</v>
      </c>
      <c r="B28" s="13"/>
      <c r="C28" s="13" t="s">
        <v>201</v>
      </c>
      <c r="D28" s="13"/>
      <c r="E28" s="13"/>
      <c r="G28" s="2">
        <f>SUM(G29)</f>
        <v>0</v>
      </c>
      <c r="H28" s="2">
        <f>SUM(H29)</f>
        <v>3400</v>
      </c>
      <c r="K28" s="65"/>
      <c r="L28" s="65"/>
      <c r="M28" s="65"/>
    </row>
    <row r="29" spans="1:13" x14ac:dyDescent="0.25">
      <c r="B29" s="2" t="s">
        <v>206</v>
      </c>
      <c r="D29" s="2" t="s">
        <v>207</v>
      </c>
      <c r="G29" s="2">
        <v>0</v>
      </c>
      <c r="H29" s="2">
        <v>3400</v>
      </c>
      <c r="K29" s="65"/>
      <c r="L29" s="65"/>
      <c r="M29" s="65"/>
    </row>
    <row r="30" spans="1:13" x14ac:dyDescent="0.25">
      <c r="K30" s="65"/>
      <c r="L30" s="65"/>
      <c r="M30" s="65"/>
    </row>
    <row r="31" spans="1:13" x14ac:dyDescent="0.25">
      <c r="A31" s="214" t="s">
        <v>29</v>
      </c>
      <c r="B31" s="228"/>
      <c r="C31" s="228"/>
      <c r="D31" s="228"/>
      <c r="E31" s="228"/>
      <c r="F31" s="228"/>
      <c r="G31" s="229">
        <f>SUM(G34+G38+G42+G32)</f>
        <v>1129</v>
      </c>
      <c r="H31" s="229">
        <f>SUM(H34+H38+H42+H32+H48)</f>
        <v>9194</v>
      </c>
      <c r="K31" s="65"/>
      <c r="L31" s="65"/>
      <c r="M31" s="65"/>
    </row>
    <row r="32" spans="1:13" x14ac:dyDescent="0.25">
      <c r="A32" s="13" t="s">
        <v>155</v>
      </c>
      <c r="B32" s="13"/>
      <c r="C32" s="13" t="s">
        <v>156</v>
      </c>
      <c r="D32" s="13"/>
      <c r="G32" s="208">
        <f>SUM(G33)</f>
        <v>600</v>
      </c>
      <c r="H32" s="208">
        <f>SUM(H33)</f>
        <v>600</v>
      </c>
      <c r="K32" s="65"/>
      <c r="L32" s="65"/>
      <c r="M32" s="65"/>
    </row>
    <row r="33" spans="1:13" x14ac:dyDescent="0.25">
      <c r="A33" s="49"/>
      <c r="B33" s="2" t="s">
        <v>173</v>
      </c>
      <c r="D33" s="2" t="s">
        <v>174</v>
      </c>
      <c r="G33" s="64">
        <v>600</v>
      </c>
      <c r="H33" s="64">
        <v>600</v>
      </c>
      <c r="K33" s="65"/>
      <c r="L33" s="65"/>
      <c r="M33" s="65"/>
    </row>
    <row r="34" spans="1:13" ht="16.5" customHeight="1" x14ac:dyDescent="0.25">
      <c r="A34" s="13" t="s">
        <v>193</v>
      </c>
      <c r="B34" s="13"/>
      <c r="C34" s="13" t="s">
        <v>194</v>
      </c>
      <c r="D34" s="13"/>
      <c r="E34" s="13"/>
      <c r="F34" s="13"/>
      <c r="G34" s="89">
        <f>SUM(G36:G37)</f>
        <v>170</v>
      </c>
      <c r="H34" s="89">
        <f>SUM(H35:H37)</f>
        <v>245</v>
      </c>
      <c r="K34" s="65"/>
      <c r="L34" s="65"/>
      <c r="M34" s="65"/>
    </row>
    <row r="35" spans="1:13" ht="16.5" customHeight="1" x14ac:dyDescent="0.25">
      <c r="A35" s="13"/>
      <c r="B35" s="13"/>
      <c r="C35" s="2" t="s">
        <v>367</v>
      </c>
      <c r="D35" s="2" t="s">
        <v>392</v>
      </c>
      <c r="F35" s="13"/>
      <c r="G35" s="89"/>
      <c r="H35" s="2">
        <v>45</v>
      </c>
      <c r="K35" s="65"/>
      <c r="L35" s="65"/>
      <c r="M35" s="65"/>
    </row>
    <row r="36" spans="1:13" x14ac:dyDescent="0.25">
      <c r="C36" s="2" t="s">
        <v>197</v>
      </c>
      <c r="D36" s="2" t="s">
        <v>25</v>
      </c>
      <c r="G36" s="2">
        <v>70</v>
      </c>
      <c r="H36" s="2">
        <v>100</v>
      </c>
      <c r="K36" s="65"/>
      <c r="L36" s="65"/>
      <c r="M36" s="65"/>
    </row>
    <row r="37" spans="1:13" x14ac:dyDescent="0.25">
      <c r="C37" s="2" t="s">
        <v>397</v>
      </c>
      <c r="D37" s="2" t="s">
        <v>198</v>
      </c>
      <c r="G37" s="2">
        <v>100</v>
      </c>
      <c r="H37" s="2">
        <v>100</v>
      </c>
      <c r="K37" s="65"/>
      <c r="L37" s="65"/>
      <c r="M37" s="65"/>
    </row>
    <row r="38" spans="1:13" x14ac:dyDescent="0.25">
      <c r="A38" s="13" t="s">
        <v>200</v>
      </c>
      <c r="B38" s="13"/>
      <c r="C38" s="13" t="s">
        <v>201</v>
      </c>
      <c r="D38" s="13"/>
      <c r="E38" s="13"/>
      <c r="F38" s="13"/>
      <c r="G38" s="89">
        <f>SUM(G39:G41)</f>
        <v>259</v>
      </c>
      <c r="H38" s="89">
        <f>SUM(H39:H41)</f>
        <v>259</v>
      </c>
      <c r="K38" s="65"/>
      <c r="L38" s="65"/>
      <c r="M38" s="65"/>
    </row>
    <row r="39" spans="1:13" x14ac:dyDescent="0.25">
      <c r="B39" s="2" t="s">
        <v>202</v>
      </c>
      <c r="D39" s="2" t="s">
        <v>203</v>
      </c>
      <c r="G39" s="2">
        <v>0</v>
      </c>
      <c r="H39" s="2">
        <v>0</v>
      </c>
      <c r="K39" s="65"/>
      <c r="L39" s="65"/>
      <c r="M39" s="65"/>
    </row>
    <row r="40" spans="1:13" x14ac:dyDescent="0.25">
      <c r="B40" s="2" t="s">
        <v>204</v>
      </c>
      <c r="D40" s="2" t="s">
        <v>205</v>
      </c>
      <c r="G40" s="2">
        <v>259</v>
      </c>
      <c r="H40" s="2">
        <v>259</v>
      </c>
      <c r="K40" s="65"/>
      <c r="L40" s="65"/>
      <c r="M40" s="65"/>
    </row>
    <row r="41" spans="1:13" x14ac:dyDescent="0.25">
      <c r="B41" s="2" t="s">
        <v>206</v>
      </c>
      <c r="D41" s="2" t="s">
        <v>207</v>
      </c>
      <c r="G41" s="2">
        <v>0</v>
      </c>
      <c r="H41" s="2">
        <v>0</v>
      </c>
      <c r="K41" s="65"/>
      <c r="L41" s="65"/>
      <c r="M41" s="65"/>
    </row>
    <row r="42" spans="1:13" x14ac:dyDescent="0.25">
      <c r="A42" s="13" t="s">
        <v>208</v>
      </c>
      <c r="B42" s="13"/>
      <c r="C42" s="13" t="s">
        <v>209</v>
      </c>
      <c r="D42" s="13"/>
      <c r="E42" s="13"/>
      <c r="F42" s="13"/>
      <c r="G42" s="89">
        <f>SUM(G43)</f>
        <v>100</v>
      </c>
      <c r="H42" s="89">
        <f>SUM(H43)</f>
        <v>100</v>
      </c>
      <c r="K42" s="65"/>
      <c r="L42" s="65"/>
      <c r="M42" s="65"/>
    </row>
    <row r="43" spans="1:13" x14ac:dyDescent="0.25">
      <c r="B43" s="2" t="s">
        <v>210</v>
      </c>
      <c r="D43" s="2" t="s">
        <v>211</v>
      </c>
      <c r="G43" s="2">
        <f>SUM(G44)</f>
        <v>100</v>
      </c>
      <c r="H43" s="2">
        <f>SUM(H44)</f>
        <v>100</v>
      </c>
      <c r="K43" s="65"/>
      <c r="L43" s="65"/>
      <c r="M43" s="65"/>
    </row>
    <row r="44" spans="1:13" x14ac:dyDescent="0.25">
      <c r="E44" s="2" t="s">
        <v>212</v>
      </c>
      <c r="G44" s="2">
        <v>100</v>
      </c>
      <c r="H44" s="2">
        <v>100</v>
      </c>
      <c r="K44" s="65"/>
      <c r="L44" s="65"/>
      <c r="M44" s="65"/>
    </row>
    <row r="45" spans="1:13" x14ac:dyDescent="0.25">
      <c r="A45" s="13" t="s">
        <v>213</v>
      </c>
      <c r="B45" s="13"/>
      <c r="C45" s="13" t="s">
        <v>214</v>
      </c>
      <c r="D45" s="13"/>
      <c r="E45" s="13"/>
      <c r="F45" s="13"/>
      <c r="G45" s="89">
        <f>SUM(G46)</f>
        <v>0</v>
      </c>
      <c r="H45" s="89">
        <f>SUM(H46)</f>
        <v>0</v>
      </c>
      <c r="K45" s="65"/>
      <c r="L45" s="65"/>
      <c r="M45" s="65"/>
    </row>
    <row r="46" spans="1:13" x14ac:dyDescent="0.25">
      <c r="B46" s="2" t="s">
        <v>269</v>
      </c>
      <c r="D46" s="2" t="s">
        <v>270</v>
      </c>
      <c r="G46" s="2">
        <f>SUM(G47:G47)</f>
        <v>0</v>
      </c>
      <c r="H46" s="2">
        <f>SUM(H47:H47)</f>
        <v>0</v>
      </c>
      <c r="K46" s="65"/>
      <c r="L46" s="65"/>
      <c r="M46" s="65"/>
    </row>
    <row r="47" spans="1:13" x14ac:dyDescent="0.25">
      <c r="E47" s="2" t="s">
        <v>276</v>
      </c>
      <c r="G47" s="2">
        <v>0</v>
      </c>
      <c r="H47" s="2">
        <v>0</v>
      </c>
      <c r="K47" s="65"/>
      <c r="L47" s="65"/>
      <c r="M47" s="65"/>
    </row>
    <row r="48" spans="1:13" x14ac:dyDescent="0.25">
      <c r="A48" s="13" t="s">
        <v>215</v>
      </c>
      <c r="B48" s="13"/>
      <c r="C48" s="13" t="s">
        <v>216</v>
      </c>
      <c r="D48" s="13"/>
      <c r="E48" s="13"/>
      <c r="F48" s="13"/>
      <c r="G48" s="2">
        <f>G49</f>
        <v>0</v>
      </c>
      <c r="H48" s="65">
        <f>H49</f>
        <v>7990</v>
      </c>
      <c r="K48" s="65"/>
      <c r="L48" s="65"/>
      <c r="M48" s="65"/>
    </row>
    <row r="49" spans="1:13" x14ac:dyDescent="0.25">
      <c r="C49" s="2" t="s">
        <v>384</v>
      </c>
      <c r="E49" s="2" t="s">
        <v>385</v>
      </c>
      <c r="G49" s="2">
        <v>0</v>
      </c>
      <c r="H49" s="65">
        <v>7990</v>
      </c>
      <c r="J49" s="259"/>
      <c r="K49" s="65"/>
      <c r="L49" s="65"/>
      <c r="M49" s="65"/>
    </row>
    <row r="50" spans="1:13" x14ac:dyDescent="0.25">
      <c r="K50" s="65"/>
      <c r="L50" s="65"/>
      <c r="M50" s="65"/>
    </row>
    <row r="51" spans="1:13" x14ac:dyDescent="0.25">
      <c r="A51" s="230" t="s">
        <v>273</v>
      </c>
      <c r="B51" s="228"/>
      <c r="C51" s="228"/>
      <c r="D51" s="228"/>
      <c r="E51" s="228"/>
      <c r="F51" s="228"/>
      <c r="G51" s="229">
        <f t="shared" ref="G51:H54" si="1">SUM(G52)</f>
        <v>3610</v>
      </c>
      <c r="H51" s="229">
        <f t="shared" si="1"/>
        <v>2540</v>
      </c>
      <c r="K51" s="65"/>
      <c r="L51" s="65"/>
      <c r="M51" s="65"/>
    </row>
    <row r="52" spans="1:13" x14ac:dyDescent="0.25">
      <c r="A52" s="13" t="s">
        <v>215</v>
      </c>
      <c r="B52" s="13"/>
      <c r="C52" s="13" t="s">
        <v>216</v>
      </c>
      <c r="D52" s="13"/>
      <c r="E52" s="13"/>
      <c r="F52" s="13"/>
      <c r="G52" s="89">
        <f t="shared" si="1"/>
        <v>3610</v>
      </c>
      <c r="H52" s="89">
        <f t="shared" si="1"/>
        <v>2540</v>
      </c>
      <c r="K52" s="65"/>
      <c r="L52" s="65"/>
      <c r="M52" s="65"/>
    </row>
    <row r="53" spans="1:13" x14ac:dyDescent="0.25">
      <c r="B53" s="2" t="s">
        <v>217</v>
      </c>
      <c r="D53" s="2" t="s">
        <v>218</v>
      </c>
      <c r="G53" s="2">
        <f t="shared" si="1"/>
        <v>3610</v>
      </c>
      <c r="H53" s="2">
        <f t="shared" si="1"/>
        <v>2540</v>
      </c>
      <c r="K53" s="65"/>
      <c r="L53" s="65"/>
      <c r="M53" s="65"/>
    </row>
    <row r="54" spans="1:13" x14ac:dyDescent="0.25">
      <c r="C54" s="2" t="s">
        <v>219</v>
      </c>
      <c r="D54" s="2" t="s">
        <v>220</v>
      </c>
      <c r="G54" s="2">
        <f t="shared" si="1"/>
        <v>3610</v>
      </c>
      <c r="H54" s="2">
        <f t="shared" si="1"/>
        <v>2540</v>
      </c>
      <c r="K54" s="65"/>
      <c r="L54" s="65"/>
      <c r="M54" s="65"/>
    </row>
    <row r="55" spans="1:13" x14ac:dyDescent="0.25">
      <c r="C55" s="2" t="s">
        <v>221</v>
      </c>
      <c r="E55" s="2" t="s">
        <v>222</v>
      </c>
      <c r="G55" s="2">
        <v>3610</v>
      </c>
      <c r="H55" s="2">
        <v>2540</v>
      </c>
      <c r="K55" s="65"/>
      <c r="L55" s="65"/>
      <c r="M55" s="65"/>
    </row>
    <row r="56" spans="1:13" x14ac:dyDescent="0.25">
      <c r="K56" s="65"/>
      <c r="L56" s="65"/>
      <c r="M56" s="65"/>
    </row>
    <row r="57" spans="1:13" x14ac:dyDescent="0.25">
      <c r="A57" s="217" t="s">
        <v>255</v>
      </c>
      <c r="B57" s="228"/>
      <c r="C57" s="228"/>
      <c r="D57" s="228"/>
      <c r="E57" s="228"/>
      <c r="F57" s="228"/>
      <c r="G57" s="229">
        <f>SUM(G58)</f>
        <v>3830</v>
      </c>
      <c r="H57" s="229">
        <f>SUM(H58)</f>
        <v>4492</v>
      </c>
      <c r="K57" s="65"/>
      <c r="L57" s="65"/>
      <c r="M57" s="65"/>
    </row>
    <row r="58" spans="1:13" x14ac:dyDescent="0.25">
      <c r="A58" s="13" t="s">
        <v>177</v>
      </c>
      <c r="B58" s="13"/>
      <c r="C58" s="13" t="s">
        <v>176</v>
      </c>
      <c r="D58" s="13"/>
      <c r="E58" s="13"/>
      <c r="F58" s="13"/>
      <c r="G58" s="89">
        <f>SUM(G59+G63+G71)</f>
        <v>3830</v>
      </c>
      <c r="H58" s="89">
        <f>SUM(H59+H63+H71)</f>
        <v>4492</v>
      </c>
      <c r="K58" s="65"/>
      <c r="L58" s="65"/>
      <c r="M58" s="65"/>
    </row>
    <row r="59" spans="1:13" x14ac:dyDescent="0.25">
      <c r="B59" s="2" t="s">
        <v>179</v>
      </c>
      <c r="D59" s="2" t="s">
        <v>180</v>
      </c>
      <c r="G59" s="65">
        <f>SUM(G60:G62)</f>
        <v>2900</v>
      </c>
      <c r="H59" s="65">
        <f>SUM(H60:H62)</f>
        <v>3456</v>
      </c>
      <c r="K59" s="65"/>
      <c r="L59" s="65"/>
      <c r="M59" s="65"/>
    </row>
    <row r="60" spans="1:13" x14ac:dyDescent="0.25">
      <c r="E60" s="2" t="s">
        <v>0</v>
      </c>
      <c r="G60" s="2">
        <v>2200</v>
      </c>
      <c r="H60" s="2">
        <v>2688</v>
      </c>
      <c r="K60" s="65"/>
      <c r="L60" s="65"/>
      <c r="M60" s="65"/>
    </row>
    <row r="61" spans="1:13" x14ac:dyDescent="0.25">
      <c r="E61" s="2" t="s">
        <v>181</v>
      </c>
      <c r="G61" s="2">
        <v>0</v>
      </c>
      <c r="H61" s="2">
        <v>0</v>
      </c>
      <c r="K61" s="65"/>
      <c r="L61" s="65"/>
      <c r="M61" s="65"/>
    </row>
    <row r="62" spans="1:13" x14ac:dyDescent="0.25">
      <c r="A62" s="13"/>
      <c r="B62" s="13"/>
      <c r="C62" s="13"/>
      <c r="D62" s="13"/>
      <c r="E62" s="2" t="s">
        <v>14</v>
      </c>
      <c r="G62" s="2">
        <v>700</v>
      </c>
      <c r="H62" s="2">
        <v>768</v>
      </c>
      <c r="K62" s="65"/>
      <c r="L62" s="65"/>
      <c r="M62" s="65"/>
    </row>
    <row r="63" spans="1:13" x14ac:dyDescent="0.25">
      <c r="A63" s="13"/>
      <c r="B63" s="2" t="s">
        <v>182</v>
      </c>
      <c r="D63" s="2" t="s">
        <v>183</v>
      </c>
      <c r="G63" s="65">
        <f>SUM(G64+G66+G68)</f>
        <v>880</v>
      </c>
      <c r="H63" s="65">
        <f>SUM(H64+H66+H68)</f>
        <v>986</v>
      </c>
      <c r="K63" s="65"/>
      <c r="L63" s="65"/>
      <c r="M63" s="65"/>
    </row>
    <row r="64" spans="1:13" x14ac:dyDescent="0.25">
      <c r="A64" s="13"/>
      <c r="C64" s="2" t="s">
        <v>190</v>
      </c>
      <c r="D64" s="2" t="s">
        <v>191</v>
      </c>
      <c r="G64" s="2">
        <f>SUM(G65)</f>
        <v>600</v>
      </c>
      <c r="H64" s="2">
        <f>SUM(H65)</f>
        <v>701</v>
      </c>
      <c r="K64" s="65"/>
      <c r="L64" s="65"/>
      <c r="M64" s="65"/>
    </row>
    <row r="65" spans="1:14" x14ac:dyDescent="0.25">
      <c r="A65" s="13"/>
      <c r="E65" s="2" t="s">
        <v>1</v>
      </c>
      <c r="G65" s="2">
        <v>600</v>
      </c>
      <c r="H65" s="2">
        <v>701</v>
      </c>
      <c r="K65" s="65"/>
      <c r="L65" s="65"/>
      <c r="M65" s="65"/>
    </row>
    <row r="66" spans="1:14" x14ac:dyDescent="0.25">
      <c r="A66" s="13"/>
      <c r="C66" s="2" t="s">
        <v>184</v>
      </c>
      <c r="D66" s="2" t="s">
        <v>185</v>
      </c>
      <c r="G66" s="2">
        <f>SUM(G67)</f>
        <v>180</v>
      </c>
      <c r="H66" s="2">
        <f>SUM(H67)</f>
        <v>180</v>
      </c>
      <c r="K66" s="65"/>
      <c r="L66" s="65"/>
      <c r="M66" s="65"/>
    </row>
    <row r="67" spans="1:14" x14ac:dyDescent="0.25">
      <c r="A67" s="13"/>
      <c r="E67" s="2" t="s">
        <v>186</v>
      </c>
      <c r="G67" s="2">
        <v>180</v>
      </c>
      <c r="H67" s="2">
        <v>180</v>
      </c>
      <c r="K67" s="65"/>
      <c r="L67" s="65"/>
      <c r="M67" s="65"/>
    </row>
    <row r="68" spans="1:14" x14ac:dyDescent="0.25">
      <c r="A68" s="13"/>
      <c r="C68" s="2" t="s">
        <v>187</v>
      </c>
      <c r="D68" s="2" t="s">
        <v>188</v>
      </c>
      <c r="G68" s="2">
        <f>SUM(G69:G70)</f>
        <v>100</v>
      </c>
      <c r="H68" s="2">
        <f>SUM(H69:H70)</f>
        <v>105</v>
      </c>
      <c r="K68" s="65"/>
      <c r="L68" s="65"/>
      <c r="M68" s="65"/>
    </row>
    <row r="69" spans="1:14" x14ac:dyDescent="0.25">
      <c r="A69" s="13"/>
      <c r="E69" s="2" t="s">
        <v>192</v>
      </c>
      <c r="G69" s="2">
        <v>100</v>
      </c>
      <c r="H69" s="2">
        <v>105</v>
      </c>
      <c r="K69" s="65"/>
      <c r="L69" s="65"/>
      <c r="M69" s="65"/>
    </row>
    <row r="70" spans="1:14" x14ac:dyDescent="0.25">
      <c r="E70" s="2" t="s">
        <v>189</v>
      </c>
      <c r="G70" s="2">
        <v>0</v>
      </c>
      <c r="H70" s="2">
        <v>0</v>
      </c>
      <c r="K70" s="65"/>
      <c r="L70" s="65"/>
      <c r="M70" s="65"/>
    </row>
    <row r="71" spans="1:14" x14ac:dyDescent="0.25">
      <c r="B71" s="2" t="s">
        <v>286</v>
      </c>
      <c r="D71" s="2" t="s">
        <v>287</v>
      </c>
      <c r="G71" s="2">
        <f>SUM(G72)</f>
        <v>50</v>
      </c>
      <c r="H71" s="2">
        <f>SUM(H72)</f>
        <v>50</v>
      </c>
      <c r="K71" s="65"/>
      <c r="L71" s="65"/>
      <c r="M71" s="65"/>
    </row>
    <row r="72" spans="1:14" x14ac:dyDescent="0.25">
      <c r="E72" s="2" t="s">
        <v>189</v>
      </c>
      <c r="G72" s="2">
        <v>50</v>
      </c>
      <c r="H72" s="2">
        <v>50</v>
      </c>
      <c r="K72" s="65"/>
      <c r="L72" s="65"/>
      <c r="M72" s="65"/>
    </row>
    <row r="73" spans="1:14" x14ac:dyDescent="0.25">
      <c r="E73" s="2" t="s">
        <v>316</v>
      </c>
      <c r="G73" s="2">
        <v>0</v>
      </c>
      <c r="H73" s="2">
        <v>0</v>
      </c>
      <c r="K73" s="65"/>
      <c r="L73" s="65"/>
      <c r="M73" s="65"/>
    </row>
    <row r="74" spans="1:14" x14ac:dyDescent="0.25">
      <c r="K74" s="65"/>
      <c r="L74" s="65"/>
      <c r="M74" s="65"/>
    </row>
    <row r="75" spans="1:14" x14ac:dyDescent="0.25">
      <c r="A75" s="217" t="s">
        <v>225</v>
      </c>
      <c r="B75" s="218"/>
      <c r="C75" s="218"/>
      <c r="D75" s="218"/>
      <c r="E75" s="219"/>
      <c r="F75" s="219"/>
      <c r="G75" s="231">
        <f>SUM(G81+G86)</f>
        <v>839</v>
      </c>
      <c r="H75" s="238">
        <f>SUM(H81+H86+H77+H89)</f>
        <v>1749</v>
      </c>
      <c r="N75" s="2"/>
    </row>
    <row r="76" spans="1:14" x14ac:dyDescent="0.25">
      <c r="N76" s="2"/>
    </row>
    <row r="77" spans="1:14" x14ac:dyDescent="0.25">
      <c r="A77" s="13" t="s">
        <v>155</v>
      </c>
      <c r="B77" s="13"/>
      <c r="C77" s="13" t="s">
        <v>156</v>
      </c>
      <c r="D77" s="13"/>
      <c r="G77" s="89">
        <f>SUM(G78)</f>
        <v>0</v>
      </c>
      <c r="H77" s="89">
        <f>SUM(H78)</f>
        <v>321</v>
      </c>
      <c r="N77" s="2"/>
    </row>
    <row r="78" spans="1:14" x14ac:dyDescent="0.25">
      <c r="A78" s="49"/>
      <c r="B78" s="2" t="s">
        <v>173</v>
      </c>
      <c r="D78" s="2" t="s">
        <v>174</v>
      </c>
      <c r="G78" s="2">
        <f>SUM(G79)</f>
        <v>0</v>
      </c>
      <c r="H78" s="2">
        <f>SUM(H79)</f>
        <v>321</v>
      </c>
      <c r="N78" s="2"/>
    </row>
    <row r="79" spans="1:14" x14ac:dyDescent="0.25">
      <c r="E79" s="2" t="s">
        <v>365</v>
      </c>
      <c r="G79" s="2">
        <v>0</v>
      </c>
      <c r="H79" s="2">
        <v>321</v>
      </c>
      <c r="N79" s="2"/>
    </row>
    <row r="80" spans="1:14" x14ac:dyDescent="0.25">
      <c r="N80" s="2"/>
    </row>
    <row r="81" spans="1:16" x14ac:dyDescent="0.25">
      <c r="A81" s="13" t="s">
        <v>193</v>
      </c>
      <c r="B81" s="13"/>
      <c r="C81" s="13" t="s">
        <v>194</v>
      </c>
      <c r="D81" s="13"/>
      <c r="E81" s="13"/>
      <c r="F81" s="13"/>
      <c r="G81" s="89">
        <f>SUM(G83+G85+G82)</f>
        <v>439</v>
      </c>
      <c r="H81" s="89">
        <f>SUM(H83+H85+H82)</f>
        <v>808</v>
      </c>
      <c r="K81" s="65"/>
      <c r="L81" s="65"/>
      <c r="M81" s="65"/>
    </row>
    <row r="82" spans="1:16" x14ac:dyDescent="0.25">
      <c r="A82" s="13"/>
      <c r="B82" s="13"/>
      <c r="C82" s="2" t="s">
        <v>367</v>
      </c>
      <c r="D82" s="2" t="s">
        <v>368</v>
      </c>
      <c r="F82" s="13"/>
      <c r="G82" s="64">
        <v>0</v>
      </c>
      <c r="H82" s="64">
        <v>369</v>
      </c>
      <c r="K82" s="65"/>
      <c r="L82" s="65"/>
      <c r="M82" s="65"/>
    </row>
    <row r="83" spans="1:16" x14ac:dyDescent="0.25">
      <c r="C83" s="2" t="s">
        <v>195</v>
      </c>
      <c r="D83" s="2" t="s">
        <v>196</v>
      </c>
      <c r="G83" s="2">
        <f>SUM(G84)</f>
        <v>364</v>
      </c>
      <c r="H83" s="2">
        <f>SUM(H84)</f>
        <v>364</v>
      </c>
      <c r="K83" s="65"/>
      <c r="L83" s="65"/>
      <c r="M83" s="65"/>
    </row>
    <row r="84" spans="1:16" x14ac:dyDescent="0.25">
      <c r="E84" s="2" t="s">
        <v>199</v>
      </c>
      <c r="G84" s="2">
        <v>364</v>
      </c>
      <c r="H84" s="2">
        <v>364</v>
      </c>
      <c r="K84" s="65"/>
      <c r="L84" s="65"/>
      <c r="M84" s="65"/>
    </row>
    <row r="85" spans="1:16" x14ac:dyDescent="0.25">
      <c r="C85" s="2" t="s">
        <v>397</v>
      </c>
      <c r="D85" s="2" t="s">
        <v>198</v>
      </c>
      <c r="G85" s="2">
        <v>75</v>
      </c>
      <c r="H85" s="2">
        <v>75</v>
      </c>
      <c r="K85" s="65"/>
      <c r="L85" s="65"/>
      <c r="M85" s="65"/>
    </row>
    <row r="86" spans="1:16" x14ac:dyDescent="0.25">
      <c r="A86" s="13" t="s">
        <v>208</v>
      </c>
      <c r="B86" s="13"/>
      <c r="C86" s="13" t="s">
        <v>209</v>
      </c>
      <c r="D86" s="13"/>
      <c r="E86" s="13"/>
      <c r="F86" s="13"/>
      <c r="G86" s="89">
        <f>SUM(G87)</f>
        <v>400</v>
      </c>
      <c r="H86" s="89">
        <f>SUM(H87)</f>
        <v>400</v>
      </c>
      <c r="K86" s="65"/>
      <c r="L86" s="65"/>
      <c r="M86" s="65"/>
    </row>
    <row r="87" spans="1:16" x14ac:dyDescent="0.25">
      <c r="B87" s="2" t="s">
        <v>210</v>
      </c>
      <c r="D87" s="2" t="s">
        <v>211</v>
      </c>
      <c r="G87" s="2">
        <f>SUM(G88)</f>
        <v>400</v>
      </c>
      <c r="H87" s="2">
        <f>SUM(H88)</f>
        <v>400</v>
      </c>
      <c r="K87" s="65"/>
      <c r="L87" s="65"/>
      <c r="M87" s="65"/>
    </row>
    <row r="88" spans="1:16" x14ac:dyDescent="0.25">
      <c r="E88" s="2" t="s">
        <v>212</v>
      </c>
      <c r="G88" s="2">
        <v>400</v>
      </c>
      <c r="H88" s="2">
        <v>400</v>
      </c>
      <c r="K88" s="65"/>
      <c r="L88" s="65"/>
      <c r="M88" s="65"/>
    </row>
    <row r="89" spans="1:16" x14ac:dyDescent="0.25">
      <c r="A89" s="13" t="s">
        <v>213</v>
      </c>
      <c r="B89" s="13"/>
      <c r="C89" s="13" t="s">
        <v>214</v>
      </c>
      <c r="D89" s="13"/>
      <c r="E89" s="13"/>
      <c r="G89" s="89">
        <f>SUM(G90)</f>
        <v>0</v>
      </c>
      <c r="H89" s="89">
        <f>SUM(H90)</f>
        <v>220</v>
      </c>
      <c r="K89" s="65"/>
      <c r="L89" s="65"/>
      <c r="M89" s="65"/>
    </row>
    <row r="90" spans="1:16" x14ac:dyDescent="0.25">
      <c r="B90" s="2" t="s">
        <v>366</v>
      </c>
      <c r="D90" s="2" t="s">
        <v>270</v>
      </c>
      <c r="G90" s="2">
        <f>SUM(G91)</f>
        <v>0</v>
      </c>
      <c r="H90" s="2">
        <f>SUM(H91)</f>
        <v>220</v>
      </c>
      <c r="K90" s="65"/>
      <c r="L90" s="65"/>
      <c r="M90" s="65"/>
    </row>
    <row r="91" spans="1:16" x14ac:dyDescent="0.25">
      <c r="E91" s="2" t="s">
        <v>276</v>
      </c>
      <c r="G91" s="2">
        <v>0</v>
      </c>
      <c r="H91" s="2">
        <v>220</v>
      </c>
      <c r="K91" s="65"/>
      <c r="L91" s="65"/>
      <c r="M91" s="65"/>
    </row>
    <row r="92" spans="1:16" x14ac:dyDescent="0.25">
      <c r="A92" s="217" t="s">
        <v>257</v>
      </c>
      <c r="B92" s="228"/>
      <c r="C92" s="228"/>
      <c r="D92" s="228"/>
      <c r="E92" s="228"/>
      <c r="F92" s="228"/>
      <c r="G92" s="229">
        <f>SUM(G93+G123)</f>
        <v>9449</v>
      </c>
      <c r="H92" s="229">
        <f>SUM(H93+H123+H127)</f>
        <v>11235</v>
      </c>
      <c r="K92" s="65"/>
      <c r="L92" s="65"/>
      <c r="M92" s="65"/>
    </row>
    <row r="93" spans="1:16" ht="22.5" customHeight="1" x14ac:dyDescent="0.25">
      <c r="A93" s="13" t="s">
        <v>155</v>
      </c>
      <c r="B93" s="13"/>
      <c r="C93" s="13" t="s">
        <v>156</v>
      </c>
      <c r="D93" s="13"/>
      <c r="G93" s="89">
        <f>SUM(G94+G119+G121)</f>
        <v>9449</v>
      </c>
      <c r="H93" s="89">
        <f>SUM(H94+H119+H121)</f>
        <v>10373</v>
      </c>
      <c r="K93" s="35"/>
      <c r="L93" s="35"/>
      <c r="M93" s="62"/>
      <c r="N93" s="63"/>
      <c r="O93" s="38"/>
      <c r="P93" s="38"/>
    </row>
    <row r="94" spans="1:16" x14ac:dyDescent="0.25">
      <c r="B94" s="2" t="s">
        <v>157</v>
      </c>
      <c r="D94" s="2" t="s">
        <v>158</v>
      </c>
      <c r="G94" s="2">
        <f>SUM(G95+G105+G106+G110+G112+G118)</f>
        <v>9449</v>
      </c>
      <c r="H94" s="2">
        <f>SUM(H95+H105+H106+H110+H112+H118)</f>
        <v>10373</v>
      </c>
      <c r="K94" s="64"/>
      <c r="L94" s="44"/>
      <c r="M94" s="44"/>
      <c r="N94" s="40"/>
      <c r="O94" s="38"/>
      <c r="P94" s="38"/>
    </row>
    <row r="95" spans="1:16" s="13" customFormat="1" x14ac:dyDescent="0.25">
      <c r="C95" s="2" t="s">
        <v>159</v>
      </c>
      <c r="D95" s="2" t="s">
        <v>160</v>
      </c>
      <c r="E95" s="2"/>
      <c r="F95" s="2"/>
      <c r="G95" s="2">
        <f>SUM(G96+G101+G104+G102+G103)</f>
        <v>5523</v>
      </c>
      <c r="H95" s="2">
        <f>SUM(H96+H101+H104+H102+H103)</f>
        <v>5526</v>
      </c>
      <c r="N95" s="91"/>
    </row>
    <row r="96" spans="1:16" s="13" customFormat="1" x14ac:dyDescent="0.25">
      <c r="C96" s="2"/>
      <c r="D96" s="2"/>
      <c r="E96" s="2" t="s">
        <v>258</v>
      </c>
      <c r="F96" s="2"/>
      <c r="G96" s="65">
        <f>SUM(G97:G100)</f>
        <v>1416</v>
      </c>
      <c r="H96" s="65">
        <f>SUM(H97:H100)</f>
        <v>1417</v>
      </c>
      <c r="N96" s="91"/>
    </row>
    <row r="97" spans="3:14" s="13" customFormat="1" x14ac:dyDescent="0.25">
      <c r="C97" s="2"/>
      <c r="D97" s="2"/>
      <c r="E97" s="92" t="s">
        <v>260</v>
      </c>
      <c r="F97" s="2"/>
      <c r="G97" s="2">
        <v>420</v>
      </c>
      <c r="H97" s="2">
        <v>420</v>
      </c>
      <c r="N97" s="91"/>
    </row>
    <row r="98" spans="3:14" s="13" customFormat="1" x14ac:dyDescent="0.25">
      <c r="C98" s="2"/>
      <c r="D98" s="2"/>
      <c r="E98" s="92" t="s">
        <v>261</v>
      </c>
      <c r="F98" s="2"/>
      <c r="G98" s="2">
        <v>608</v>
      </c>
      <c r="H98" s="2">
        <v>608</v>
      </c>
      <c r="N98" s="91"/>
    </row>
    <row r="99" spans="3:14" s="13" customFormat="1" x14ac:dyDescent="0.25">
      <c r="C99" s="2"/>
      <c r="D99" s="2"/>
      <c r="E99" s="92" t="s">
        <v>262</v>
      </c>
      <c r="F99" s="2"/>
      <c r="G99" s="2">
        <v>100</v>
      </c>
      <c r="H99" s="2">
        <v>100</v>
      </c>
      <c r="N99" s="91"/>
    </row>
    <row r="100" spans="3:14" s="13" customFormat="1" x14ac:dyDescent="0.25">
      <c r="C100" s="2"/>
      <c r="D100" s="2"/>
      <c r="E100" s="92" t="s">
        <v>263</v>
      </c>
      <c r="F100" s="2"/>
      <c r="G100" s="2">
        <v>288</v>
      </c>
      <c r="H100" s="2">
        <v>289</v>
      </c>
      <c r="N100" s="91"/>
    </row>
    <row r="101" spans="3:14" s="13" customFormat="1" x14ac:dyDescent="0.25">
      <c r="C101" s="2"/>
      <c r="D101" s="2"/>
      <c r="E101" s="92" t="s">
        <v>259</v>
      </c>
      <c r="F101" s="2"/>
      <c r="G101" s="65">
        <v>3970</v>
      </c>
      <c r="H101" s="65">
        <v>3971</v>
      </c>
      <c r="N101" s="91"/>
    </row>
    <row r="102" spans="3:14" s="13" customFormat="1" x14ac:dyDescent="0.25">
      <c r="C102" s="2"/>
      <c r="D102" s="2"/>
      <c r="E102" s="92" t="s">
        <v>21</v>
      </c>
      <c r="F102" s="2"/>
      <c r="G102" s="65">
        <v>135</v>
      </c>
      <c r="H102" s="65">
        <v>135</v>
      </c>
      <c r="N102" s="91"/>
    </row>
    <row r="103" spans="3:14" s="13" customFormat="1" x14ac:dyDescent="0.25">
      <c r="C103" s="2"/>
      <c r="D103" s="2"/>
      <c r="E103" s="92" t="s">
        <v>268</v>
      </c>
      <c r="F103" s="2"/>
      <c r="G103" s="65">
        <v>2</v>
      </c>
      <c r="H103" s="65">
        <v>3</v>
      </c>
      <c r="N103" s="91"/>
    </row>
    <row r="104" spans="3:14" s="13" customFormat="1" x14ac:dyDescent="0.25">
      <c r="C104" s="2"/>
      <c r="D104" s="2"/>
      <c r="E104" s="2" t="s">
        <v>264</v>
      </c>
      <c r="F104" s="2"/>
      <c r="G104" s="2">
        <v>0</v>
      </c>
      <c r="H104" s="2">
        <v>0</v>
      </c>
      <c r="N104" s="91"/>
    </row>
    <row r="105" spans="3:14" x14ac:dyDescent="0.25">
      <c r="C105" s="2" t="s">
        <v>161</v>
      </c>
      <c r="D105" s="2" t="s">
        <v>341</v>
      </c>
      <c r="G105" s="2">
        <v>226</v>
      </c>
      <c r="H105" s="2">
        <v>0</v>
      </c>
      <c r="K105" s="65"/>
      <c r="L105" s="65"/>
      <c r="M105" s="65"/>
    </row>
    <row r="106" spans="3:14" ht="15.75" customHeight="1" x14ac:dyDescent="0.25">
      <c r="C106" s="2" t="s">
        <v>162</v>
      </c>
      <c r="D106" s="29" t="s">
        <v>163</v>
      </c>
      <c r="G106" s="65">
        <f>SUM(G107:G108)</f>
        <v>2500</v>
      </c>
      <c r="H106" s="65">
        <f>SUM(H107:H109)</f>
        <v>2935</v>
      </c>
      <c r="K106" s="65"/>
      <c r="L106" s="65"/>
      <c r="M106" s="65"/>
    </row>
    <row r="107" spans="3:14" ht="15.75" customHeight="1" x14ac:dyDescent="0.25">
      <c r="D107" s="29"/>
      <c r="E107" s="2" t="s">
        <v>265</v>
      </c>
      <c r="G107" s="2">
        <v>2500</v>
      </c>
      <c r="H107" s="2">
        <v>2500</v>
      </c>
      <c r="K107" s="65"/>
      <c r="L107" s="65"/>
      <c r="M107" s="65"/>
    </row>
    <row r="108" spans="3:14" ht="15.75" customHeight="1" x14ac:dyDescent="0.25">
      <c r="D108" s="29"/>
      <c r="E108" s="2" t="s">
        <v>24</v>
      </c>
      <c r="G108" s="2">
        <v>0</v>
      </c>
      <c r="H108" s="2">
        <v>226</v>
      </c>
      <c r="K108" s="65"/>
      <c r="L108" s="65"/>
      <c r="M108" s="65"/>
    </row>
    <row r="109" spans="3:14" ht="15.75" customHeight="1" x14ac:dyDescent="0.25">
      <c r="D109" s="29"/>
      <c r="E109" s="2" t="s">
        <v>394</v>
      </c>
      <c r="H109" s="2">
        <v>209</v>
      </c>
      <c r="K109" s="65"/>
      <c r="L109" s="65"/>
      <c r="M109" s="65"/>
    </row>
    <row r="110" spans="3:14" x14ac:dyDescent="0.25">
      <c r="C110" s="2" t="s">
        <v>164</v>
      </c>
      <c r="D110" s="2" t="s">
        <v>165</v>
      </c>
      <c r="G110" s="2">
        <f>SUM(G111)</f>
        <v>1200</v>
      </c>
      <c r="H110" s="2">
        <f>SUM(H111)</f>
        <v>1200</v>
      </c>
      <c r="K110" s="65"/>
      <c r="L110" s="65"/>
      <c r="M110" s="65"/>
    </row>
    <row r="111" spans="3:14" x14ac:dyDescent="0.25">
      <c r="E111" s="2" t="s">
        <v>27</v>
      </c>
      <c r="G111" s="2">
        <v>1200</v>
      </c>
      <c r="H111" s="2">
        <v>1200</v>
      </c>
      <c r="K111" s="65"/>
      <c r="L111" s="65"/>
      <c r="M111" s="65"/>
    </row>
    <row r="112" spans="3:14" x14ac:dyDescent="0.25">
      <c r="C112" s="2" t="s">
        <v>166</v>
      </c>
      <c r="D112" s="2" t="s">
        <v>167</v>
      </c>
      <c r="G112" s="65">
        <f>SUM(G113:G116)</f>
        <v>0</v>
      </c>
      <c r="H112" s="65">
        <f>SUM(H113:H117)</f>
        <v>712</v>
      </c>
      <c r="K112" s="65"/>
      <c r="L112" s="65"/>
      <c r="M112" s="65"/>
    </row>
    <row r="113" spans="1:15" x14ac:dyDescent="0.25">
      <c r="E113" s="2" t="s">
        <v>21</v>
      </c>
      <c r="G113" s="64">
        <v>0</v>
      </c>
      <c r="H113" s="64">
        <v>0</v>
      </c>
      <c r="K113" s="65"/>
      <c r="L113" s="65"/>
      <c r="M113" s="65"/>
    </row>
    <row r="114" spans="1:15" x14ac:dyDescent="0.25">
      <c r="E114" s="2" t="s">
        <v>268</v>
      </c>
      <c r="G114" s="2">
        <v>0</v>
      </c>
      <c r="H114" s="2">
        <v>0</v>
      </c>
      <c r="K114" s="65"/>
      <c r="L114" s="65"/>
      <c r="M114" s="65"/>
    </row>
    <row r="115" spans="1:15" x14ac:dyDescent="0.25">
      <c r="E115" s="2" t="s">
        <v>382</v>
      </c>
      <c r="G115" s="2">
        <v>0</v>
      </c>
      <c r="H115" s="2">
        <v>36</v>
      </c>
      <c r="J115" s="259"/>
      <c r="K115" s="65"/>
      <c r="L115" s="65"/>
      <c r="M115" s="65"/>
    </row>
    <row r="116" spans="1:15" x14ac:dyDescent="0.25">
      <c r="E116" s="2" t="s">
        <v>383</v>
      </c>
      <c r="H116" s="2">
        <v>520</v>
      </c>
      <c r="J116" s="259"/>
      <c r="K116" s="65"/>
      <c r="L116" s="65"/>
      <c r="M116" s="65"/>
    </row>
    <row r="117" spans="1:15" x14ac:dyDescent="0.25">
      <c r="E117" s="2" t="s">
        <v>393</v>
      </c>
      <c r="H117" s="2">
        <v>156</v>
      </c>
      <c r="J117" s="259"/>
      <c r="K117" s="65"/>
      <c r="L117" s="65"/>
      <c r="M117" s="65"/>
    </row>
    <row r="118" spans="1:15" x14ac:dyDescent="0.25">
      <c r="C118" s="2" t="s">
        <v>168</v>
      </c>
      <c r="D118" s="2" t="s">
        <v>169</v>
      </c>
      <c r="G118" s="2">
        <v>0</v>
      </c>
      <c r="H118" s="2">
        <v>0</v>
      </c>
      <c r="K118" s="65"/>
      <c r="L118" s="65"/>
      <c r="M118" s="65"/>
    </row>
    <row r="119" spans="1:15" x14ac:dyDescent="0.25">
      <c r="B119" s="2" t="s">
        <v>170</v>
      </c>
      <c r="D119" s="2" t="s">
        <v>171</v>
      </c>
      <c r="G119" s="2">
        <f>SUM(G120)</f>
        <v>0</v>
      </c>
      <c r="H119" s="2">
        <f>SUM(H120)</f>
        <v>0</v>
      </c>
      <c r="K119" s="65"/>
      <c r="L119" s="65"/>
      <c r="M119" s="65"/>
    </row>
    <row r="120" spans="1:15" x14ac:dyDescent="0.25">
      <c r="E120" s="2" t="s">
        <v>172</v>
      </c>
      <c r="F120" s="93"/>
      <c r="G120" s="2">
        <v>0</v>
      </c>
      <c r="H120" s="2">
        <v>0</v>
      </c>
      <c r="K120" s="65"/>
      <c r="L120" s="65"/>
      <c r="M120" s="65"/>
    </row>
    <row r="121" spans="1:15" x14ac:dyDescent="0.25">
      <c r="B121" s="2" t="s">
        <v>173</v>
      </c>
      <c r="D121" s="2" t="s">
        <v>174</v>
      </c>
      <c r="G121" s="2">
        <f>SUM(G122)</f>
        <v>0</v>
      </c>
      <c r="H121" s="2">
        <f>SUM(H122)</f>
        <v>0</v>
      </c>
      <c r="K121" s="65"/>
      <c r="L121" s="65"/>
      <c r="M121" s="65"/>
    </row>
    <row r="122" spans="1:15" x14ac:dyDescent="0.25">
      <c r="E122" s="2" t="s">
        <v>175</v>
      </c>
      <c r="G122" s="2">
        <v>0</v>
      </c>
      <c r="H122" s="2">
        <v>0</v>
      </c>
      <c r="K122" s="65"/>
      <c r="L122" s="65"/>
      <c r="M122" s="65"/>
    </row>
    <row r="123" spans="1:15" x14ac:dyDescent="0.25">
      <c r="A123" s="13" t="s">
        <v>292</v>
      </c>
      <c r="B123" s="13"/>
      <c r="C123" s="13" t="s">
        <v>293</v>
      </c>
      <c r="D123" s="13"/>
      <c r="E123" s="13"/>
      <c r="G123" s="13">
        <f>SUM(G124)</f>
        <v>0</v>
      </c>
      <c r="H123" s="13">
        <f>SUM(H124)</f>
        <v>0</v>
      </c>
      <c r="L123" s="65"/>
      <c r="M123" s="65"/>
      <c r="N123" s="65"/>
      <c r="O123" s="90"/>
    </row>
    <row r="124" spans="1:15" x14ac:dyDescent="0.25">
      <c r="B124" s="2" t="s">
        <v>322</v>
      </c>
      <c r="D124" s="2" t="s">
        <v>323</v>
      </c>
      <c r="G124" s="2">
        <v>0</v>
      </c>
      <c r="H124" s="2">
        <v>0</v>
      </c>
      <c r="L124" s="65"/>
      <c r="M124" s="65"/>
      <c r="N124" s="65"/>
      <c r="O124" s="90"/>
    </row>
    <row r="125" spans="1:15" x14ac:dyDescent="0.25">
      <c r="L125" s="65"/>
      <c r="M125" s="65"/>
      <c r="N125" s="65"/>
      <c r="O125" s="90"/>
    </row>
    <row r="126" spans="1:15" x14ac:dyDescent="0.25">
      <c r="A126" s="13" t="s">
        <v>215</v>
      </c>
      <c r="B126" s="13"/>
      <c r="C126" s="13" t="s">
        <v>216</v>
      </c>
      <c r="D126" s="13"/>
      <c r="E126" s="13"/>
      <c r="G126" s="13"/>
      <c r="H126" s="13"/>
      <c r="J126" s="259"/>
      <c r="L126" s="65"/>
      <c r="M126" s="65"/>
      <c r="N126" s="65"/>
      <c r="O126" s="90"/>
    </row>
    <row r="127" spans="1:15" x14ac:dyDescent="0.25">
      <c r="C127" s="2" t="s">
        <v>386</v>
      </c>
      <c r="E127" s="2" t="s">
        <v>387</v>
      </c>
      <c r="G127" s="2">
        <v>0</v>
      </c>
      <c r="H127" s="2">
        <v>862</v>
      </c>
      <c r="J127" s="259"/>
      <c r="K127" s="65"/>
      <c r="L127" s="65"/>
      <c r="M127" s="65"/>
    </row>
    <row r="128" spans="1:15" s="13" customFormat="1" x14ac:dyDescent="0.25">
      <c r="A128" s="217" t="s">
        <v>228</v>
      </c>
      <c r="B128" s="222"/>
      <c r="C128" s="222"/>
      <c r="D128" s="222"/>
      <c r="E128" s="222"/>
      <c r="F128" s="222"/>
      <c r="G128" s="216">
        <f>SUM(G129)</f>
        <v>85</v>
      </c>
      <c r="H128" s="239">
        <f>SUM(H129)</f>
        <v>95</v>
      </c>
    </row>
    <row r="129" spans="1:14" x14ac:dyDescent="0.25">
      <c r="A129" s="13" t="s">
        <v>213</v>
      </c>
      <c r="B129" s="13"/>
      <c r="C129" s="13" t="s">
        <v>214</v>
      </c>
      <c r="D129" s="13"/>
      <c r="E129" s="13"/>
      <c r="F129" s="13"/>
      <c r="G129" s="89">
        <f>SUM(G130)</f>
        <v>85</v>
      </c>
      <c r="H129" s="89">
        <f>SUM(H130)</f>
        <v>95</v>
      </c>
      <c r="K129" s="65"/>
      <c r="L129" s="65"/>
      <c r="M129" s="65"/>
    </row>
    <row r="130" spans="1:14" x14ac:dyDescent="0.25">
      <c r="B130" s="2" t="s">
        <v>366</v>
      </c>
      <c r="D130" s="2" t="s">
        <v>270</v>
      </c>
      <c r="G130" s="2">
        <f>SUM(G131:G132)</f>
        <v>85</v>
      </c>
      <c r="H130" s="2">
        <f>SUM(H131:H132)</f>
        <v>95</v>
      </c>
      <c r="K130" s="65"/>
      <c r="L130" s="65"/>
      <c r="M130" s="65"/>
    </row>
    <row r="131" spans="1:14" x14ac:dyDescent="0.25">
      <c r="E131" s="2" t="s">
        <v>276</v>
      </c>
      <c r="G131" s="2">
        <v>85</v>
      </c>
      <c r="H131" s="2">
        <v>95</v>
      </c>
      <c r="K131" s="65"/>
      <c r="L131" s="65"/>
      <c r="M131" s="65"/>
    </row>
    <row r="132" spans="1:14" x14ac:dyDescent="0.25">
      <c r="E132" s="2" t="s">
        <v>277</v>
      </c>
      <c r="G132" s="2">
        <v>0</v>
      </c>
      <c r="H132" s="2">
        <v>0</v>
      </c>
      <c r="K132" s="65"/>
      <c r="L132" s="65"/>
      <c r="M132" s="65"/>
    </row>
    <row r="133" spans="1:14" x14ac:dyDescent="0.25">
      <c r="K133" s="65"/>
      <c r="L133" s="65"/>
      <c r="M133" s="65"/>
    </row>
    <row r="134" spans="1:14" x14ac:dyDescent="0.25">
      <c r="A134" s="217" t="s">
        <v>243</v>
      </c>
      <c r="B134" s="222"/>
      <c r="C134" s="218"/>
      <c r="D134" s="218"/>
      <c r="E134" s="218"/>
      <c r="F134" s="218"/>
      <c r="G134" s="216">
        <f t="shared" ref="G134:H136" si="2">SUM(G135)</f>
        <v>0</v>
      </c>
      <c r="H134" s="239">
        <f t="shared" si="2"/>
        <v>0</v>
      </c>
      <c r="N134" s="2"/>
    </row>
    <row r="135" spans="1:14" x14ac:dyDescent="0.25">
      <c r="A135" s="13" t="s">
        <v>208</v>
      </c>
      <c r="B135" s="13"/>
      <c r="C135" s="13" t="s">
        <v>209</v>
      </c>
      <c r="D135" s="13"/>
      <c r="E135" s="13"/>
      <c r="F135" s="13"/>
      <c r="G135" s="89">
        <f t="shared" si="2"/>
        <v>0</v>
      </c>
      <c r="H135" s="89">
        <f t="shared" si="2"/>
        <v>0</v>
      </c>
      <c r="K135" s="65"/>
      <c r="L135" s="65"/>
      <c r="M135" s="65"/>
    </row>
    <row r="136" spans="1:14" x14ac:dyDescent="0.25">
      <c r="B136" s="2" t="s">
        <v>210</v>
      </c>
      <c r="D136" s="2" t="s">
        <v>211</v>
      </c>
      <c r="G136" s="2">
        <f t="shared" si="2"/>
        <v>0</v>
      </c>
      <c r="H136" s="2">
        <f t="shared" si="2"/>
        <v>0</v>
      </c>
      <c r="K136" s="65"/>
      <c r="L136" s="65"/>
      <c r="M136" s="65"/>
    </row>
    <row r="137" spans="1:14" x14ac:dyDescent="0.25">
      <c r="E137" s="2" t="s">
        <v>212</v>
      </c>
      <c r="G137" s="2">
        <v>0</v>
      </c>
      <c r="H137" s="2">
        <v>0</v>
      </c>
      <c r="K137" s="65"/>
      <c r="L137" s="65"/>
      <c r="M137" s="65"/>
    </row>
    <row r="138" spans="1:14" x14ac:dyDescent="0.25">
      <c r="K138" s="65"/>
      <c r="L138" s="65"/>
      <c r="M138" s="65"/>
    </row>
    <row r="139" spans="1:14" ht="14.25" customHeight="1" x14ac:dyDescent="0.25">
      <c r="A139" s="217" t="s">
        <v>275</v>
      </c>
      <c r="B139" s="222"/>
      <c r="C139" s="218"/>
      <c r="D139" s="218"/>
      <c r="E139" s="218"/>
      <c r="F139" s="218">
        <v>0</v>
      </c>
      <c r="G139" s="216">
        <f>SUM(G140+G144+G146)</f>
        <v>800</v>
      </c>
      <c r="H139" s="239">
        <f>SUM(H140+H144+H146)</f>
        <v>1108</v>
      </c>
      <c r="N139" s="2"/>
    </row>
    <row r="140" spans="1:14" x14ac:dyDescent="0.25">
      <c r="A140" s="13" t="s">
        <v>155</v>
      </c>
      <c r="B140" s="13"/>
      <c r="C140" s="13" t="s">
        <v>156</v>
      </c>
      <c r="D140" s="13"/>
      <c r="E140" s="13"/>
      <c r="F140" s="13"/>
      <c r="G140" s="89">
        <f>SUM(G141)</f>
        <v>800</v>
      </c>
      <c r="H140" s="89">
        <f>SUM(H141)</f>
        <v>1108</v>
      </c>
      <c r="K140" s="65"/>
      <c r="L140" s="65"/>
      <c r="M140" s="65"/>
    </row>
    <row r="141" spans="1:14" x14ac:dyDescent="0.25">
      <c r="B141" s="2" t="s">
        <v>173</v>
      </c>
      <c r="D141" s="2" t="s">
        <v>395</v>
      </c>
      <c r="G141" s="2">
        <f>SUM(G142)</f>
        <v>800</v>
      </c>
      <c r="H141" s="2">
        <f>SUM(H142)</f>
        <v>1108</v>
      </c>
      <c r="K141" s="65"/>
      <c r="L141" s="65"/>
      <c r="M141" s="65"/>
    </row>
    <row r="142" spans="1:14" x14ac:dyDescent="0.25">
      <c r="E142" s="2" t="s">
        <v>396</v>
      </c>
      <c r="G142" s="2">
        <v>800</v>
      </c>
      <c r="H142" s="2">
        <v>1108</v>
      </c>
      <c r="K142" s="65"/>
      <c r="L142" s="65"/>
      <c r="M142" s="65"/>
    </row>
    <row r="143" spans="1:14" x14ac:dyDescent="0.25">
      <c r="K143" s="65"/>
      <c r="L143" s="65"/>
      <c r="M143" s="65"/>
    </row>
    <row r="144" spans="1:14" x14ac:dyDescent="0.25">
      <c r="K144" s="65"/>
      <c r="L144" s="65"/>
      <c r="M144" s="65"/>
    </row>
    <row r="145" spans="1:16" x14ac:dyDescent="0.25">
      <c r="A145" s="11" t="s">
        <v>271</v>
      </c>
      <c r="B145" s="4"/>
      <c r="C145" s="6"/>
      <c r="D145" s="6"/>
      <c r="E145" s="6"/>
      <c r="F145" s="6"/>
      <c r="G145" s="76">
        <f>SUM(G10+G31+G57+G75+G92+G128+G134+G51+G139)</f>
        <v>20292</v>
      </c>
      <c r="H145" s="240">
        <f>SUM(H10+H31+H57+H75+H92+H128+H134+H51+H139+H19+H24+H15)</f>
        <v>42751</v>
      </c>
      <c r="N145" s="2"/>
    </row>
    <row r="146" spans="1:16" x14ac:dyDescent="0.25">
      <c r="A146" s="11"/>
      <c r="B146" s="4"/>
      <c r="C146" s="6"/>
      <c r="D146" s="6"/>
      <c r="E146" s="6"/>
      <c r="F146" s="6"/>
      <c r="G146" s="76"/>
      <c r="N146" s="2"/>
    </row>
    <row r="147" spans="1:16" x14ac:dyDescent="0.25">
      <c r="A147" s="11"/>
      <c r="B147" s="4"/>
      <c r="C147" s="6"/>
      <c r="D147" s="6"/>
      <c r="E147" s="6"/>
      <c r="F147" s="6"/>
      <c r="G147" s="76"/>
      <c r="N147" s="2"/>
    </row>
    <row r="148" spans="1:16" x14ac:dyDescent="0.25">
      <c r="A148" s="11"/>
      <c r="B148" s="4"/>
      <c r="C148" s="6"/>
      <c r="D148" s="6"/>
      <c r="E148" s="6"/>
      <c r="F148" s="6"/>
      <c r="G148" s="76"/>
      <c r="N148" s="2"/>
    </row>
    <row r="149" spans="1:16" x14ac:dyDescent="0.25">
      <c r="A149" s="11"/>
      <c r="B149" s="4"/>
      <c r="C149" s="6"/>
      <c r="D149" s="6"/>
      <c r="E149" s="6"/>
      <c r="F149" s="6"/>
      <c r="G149" s="76"/>
      <c r="N149" s="2"/>
    </row>
    <row r="150" spans="1:16" x14ac:dyDescent="0.25">
      <c r="A150" s="11"/>
      <c r="B150" s="4"/>
      <c r="C150" s="6"/>
      <c r="D150" s="6"/>
      <c r="E150" s="6"/>
      <c r="F150" s="6"/>
      <c r="G150" s="76"/>
      <c r="N150" s="2"/>
    </row>
    <row r="151" spans="1:16" x14ac:dyDescent="0.25">
      <c r="A151" s="11"/>
      <c r="B151" s="4"/>
      <c r="C151" s="6"/>
      <c r="D151" s="6"/>
      <c r="E151" s="6"/>
      <c r="F151" s="6"/>
      <c r="G151" s="76"/>
      <c r="N151" s="2"/>
    </row>
    <row r="152" spans="1:16" x14ac:dyDescent="0.25">
      <c r="A152" s="11"/>
      <c r="B152" s="4"/>
      <c r="C152" s="6"/>
      <c r="D152" s="6"/>
      <c r="E152" s="6"/>
      <c r="F152" s="6"/>
      <c r="G152" s="76"/>
      <c r="N152" s="2"/>
    </row>
    <row r="153" spans="1:16" x14ac:dyDescent="0.25">
      <c r="A153" s="11"/>
      <c r="B153" s="4"/>
      <c r="C153" s="6"/>
      <c r="D153" s="6"/>
      <c r="E153" s="6"/>
      <c r="F153" s="6"/>
      <c r="G153" s="76"/>
      <c r="N153" s="2"/>
    </row>
    <row r="154" spans="1:16" x14ac:dyDescent="0.25">
      <c r="K154" s="65"/>
      <c r="L154" s="65"/>
      <c r="M154" s="65"/>
    </row>
    <row r="155" spans="1:16" x14ac:dyDescent="0.25">
      <c r="K155" s="65"/>
      <c r="L155" s="65"/>
      <c r="M155" s="65"/>
    </row>
    <row r="156" spans="1:16" x14ac:dyDescent="0.25">
      <c r="K156" s="65"/>
      <c r="L156" s="65"/>
      <c r="M156" s="65"/>
    </row>
    <row r="157" spans="1:16" x14ac:dyDescent="0.25">
      <c r="K157" s="65"/>
      <c r="L157" s="65"/>
      <c r="M157" s="65"/>
    </row>
    <row r="158" spans="1:16" x14ac:dyDescent="0.25">
      <c r="K158" s="65"/>
      <c r="L158" s="65"/>
      <c r="M158" s="65"/>
    </row>
    <row r="159" spans="1:16" s="38" customFormat="1" x14ac:dyDescent="0.25">
      <c r="A159" s="69"/>
      <c r="B159" s="69"/>
      <c r="C159" s="69"/>
      <c r="D159" s="69"/>
      <c r="E159" s="69"/>
      <c r="F159" s="69"/>
      <c r="G159" s="83"/>
      <c r="H159" s="98"/>
      <c r="I159" s="35"/>
      <c r="J159" s="35"/>
      <c r="K159" s="35"/>
      <c r="L159" s="79"/>
    </row>
    <row r="160" spans="1:16" x14ac:dyDescent="0.25">
      <c r="K160" s="35"/>
      <c r="L160" s="35"/>
      <c r="M160" s="62"/>
      <c r="N160" s="63"/>
      <c r="O160" s="38"/>
      <c r="P160" s="38"/>
    </row>
    <row r="161" spans="1:16" ht="22.5" customHeight="1" x14ac:dyDescent="0.25">
      <c r="A161" s="13"/>
      <c r="B161" s="13"/>
      <c r="C161" s="13"/>
      <c r="D161" s="13"/>
      <c r="G161" s="13"/>
      <c r="H161" s="13"/>
      <c r="K161" s="35"/>
      <c r="L161" s="35"/>
      <c r="M161" s="62"/>
      <c r="N161" s="63"/>
      <c r="O161" s="38"/>
      <c r="P161" s="38"/>
    </row>
    <row r="162" spans="1:16" x14ac:dyDescent="0.25">
      <c r="K162" s="64"/>
      <c r="L162" s="44"/>
      <c r="M162" s="44"/>
      <c r="N162" s="40"/>
      <c r="O162" s="38"/>
      <c r="P162" s="38"/>
    </row>
    <row r="163" spans="1:16" s="13" customFormat="1" x14ac:dyDescent="0.25">
      <c r="C163" s="2"/>
      <c r="D163" s="2"/>
      <c r="E163" s="2"/>
      <c r="F163" s="2"/>
      <c r="G163" s="2"/>
      <c r="H163" s="2"/>
      <c r="N163" s="91"/>
    </row>
    <row r="164" spans="1:16" s="13" customFormat="1" x14ac:dyDescent="0.25">
      <c r="C164" s="2"/>
      <c r="D164" s="2"/>
      <c r="E164" s="2"/>
      <c r="F164" s="2"/>
      <c r="G164" s="2"/>
      <c r="H164" s="2"/>
      <c r="N164" s="91"/>
    </row>
    <row r="165" spans="1:16" s="13" customFormat="1" x14ac:dyDescent="0.25">
      <c r="C165" s="2"/>
      <c r="D165" s="2"/>
      <c r="E165" s="2"/>
      <c r="F165" s="2"/>
      <c r="G165" s="2"/>
      <c r="H165" s="2"/>
      <c r="N165" s="91"/>
    </row>
    <row r="166" spans="1:16" x14ac:dyDescent="0.25">
      <c r="K166" s="65"/>
      <c r="L166" s="65"/>
      <c r="M166" s="65"/>
    </row>
    <row r="167" spans="1:16" ht="15.75" customHeight="1" x14ac:dyDescent="0.25">
      <c r="D167" s="29"/>
      <c r="K167" s="65"/>
      <c r="L167" s="65"/>
      <c r="M167" s="65"/>
    </row>
    <row r="168" spans="1:16" x14ac:dyDescent="0.25">
      <c r="K168" s="65"/>
      <c r="L168" s="65"/>
      <c r="M168" s="65"/>
    </row>
    <row r="169" spans="1:16" x14ac:dyDescent="0.25">
      <c r="K169" s="65"/>
      <c r="L169" s="65"/>
      <c r="M169" s="65"/>
    </row>
    <row r="170" spans="1:16" x14ac:dyDescent="0.25">
      <c r="K170" s="65"/>
      <c r="L170" s="65"/>
      <c r="M170" s="65"/>
    </row>
    <row r="171" spans="1:16" x14ac:dyDescent="0.25">
      <c r="K171" s="65"/>
      <c r="L171" s="65"/>
      <c r="M171" s="65"/>
    </row>
    <row r="172" spans="1:16" x14ac:dyDescent="0.25">
      <c r="E172" s="93"/>
      <c r="F172" s="93"/>
      <c r="K172" s="65"/>
      <c r="L172" s="65"/>
      <c r="M172" s="65"/>
    </row>
    <row r="173" spans="1:16" x14ac:dyDescent="0.25">
      <c r="K173" s="65"/>
      <c r="L173" s="65"/>
      <c r="M173" s="65"/>
    </row>
    <row r="174" spans="1:16" x14ac:dyDescent="0.25">
      <c r="K174" s="65"/>
      <c r="L174" s="65"/>
      <c r="M174" s="65"/>
    </row>
    <row r="175" spans="1:16" x14ac:dyDescent="0.25">
      <c r="K175" s="65"/>
      <c r="L175" s="65"/>
      <c r="M175" s="65"/>
    </row>
    <row r="176" spans="1:16" x14ac:dyDescent="0.25">
      <c r="A176" s="13"/>
      <c r="B176" s="13"/>
      <c r="C176" s="13"/>
      <c r="D176" s="13"/>
      <c r="E176" s="13"/>
      <c r="F176" s="13"/>
      <c r="K176" s="65"/>
      <c r="L176" s="65"/>
      <c r="M176" s="65"/>
    </row>
    <row r="177" spans="1:13" x14ac:dyDescent="0.25">
      <c r="K177" s="65"/>
      <c r="L177" s="65"/>
      <c r="M177" s="65"/>
    </row>
    <row r="178" spans="1:13" x14ac:dyDescent="0.25">
      <c r="K178" s="65"/>
      <c r="L178" s="65"/>
      <c r="M178" s="65"/>
    </row>
    <row r="179" spans="1:13" x14ac:dyDescent="0.25">
      <c r="K179" s="65"/>
      <c r="L179" s="65"/>
      <c r="M179" s="65"/>
    </row>
    <row r="180" spans="1:13" x14ac:dyDescent="0.25">
      <c r="K180" s="65"/>
      <c r="L180" s="65"/>
      <c r="M180" s="65"/>
    </row>
    <row r="181" spans="1:13" x14ac:dyDescent="0.25">
      <c r="K181" s="65"/>
      <c r="L181" s="65"/>
      <c r="M181" s="65"/>
    </row>
    <row r="182" spans="1:13" x14ac:dyDescent="0.25">
      <c r="A182" s="13"/>
      <c r="B182" s="13"/>
      <c r="C182" s="13"/>
      <c r="D182" s="13"/>
      <c r="E182" s="13"/>
      <c r="F182" s="13"/>
      <c r="K182" s="65"/>
      <c r="L182" s="65"/>
      <c r="M182" s="65"/>
    </row>
    <row r="183" spans="1:13" x14ac:dyDescent="0.25">
      <c r="K183" s="65"/>
      <c r="L183" s="65"/>
      <c r="M183" s="65"/>
    </row>
    <row r="184" spans="1:13" x14ac:dyDescent="0.25">
      <c r="K184" s="65"/>
      <c r="L184" s="65"/>
      <c r="M184" s="65"/>
    </row>
    <row r="185" spans="1:13" x14ac:dyDescent="0.25">
      <c r="K185" s="65"/>
      <c r="L185" s="65"/>
      <c r="M185" s="65"/>
    </row>
    <row r="186" spans="1:13" x14ac:dyDescent="0.25">
      <c r="K186" s="65"/>
      <c r="L186" s="65"/>
      <c r="M186" s="65"/>
    </row>
    <row r="187" spans="1:13" x14ac:dyDescent="0.25">
      <c r="A187" s="13"/>
      <c r="B187" s="13"/>
      <c r="C187" s="13"/>
      <c r="D187" s="13"/>
      <c r="K187" s="65"/>
      <c r="L187" s="65"/>
      <c r="M187" s="65"/>
    </row>
    <row r="188" spans="1:13" x14ac:dyDescent="0.25">
      <c r="A188" s="13"/>
      <c r="K188" s="65"/>
      <c r="L188" s="65"/>
      <c r="M188" s="65"/>
    </row>
    <row r="189" spans="1:13" x14ac:dyDescent="0.25">
      <c r="A189" s="13"/>
      <c r="K189" s="65"/>
      <c r="L189" s="65"/>
      <c r="M189" s="65"/>
    </row>
    <row r="190" spans="1:13" x14ac:dyDescent="0.25">
      <c r="A190" s="13"/>
      <c r="K190" s="65"/>
      <c r="L190" s="65"/>
      <c r="M190" s="65"/>
    </row>
    <row r="191" spans="1:13" x14ac:dyDescent="0.25">
      <c r="A191" s="13"/>
      <c r="K191" s="65"/>
      <c r="L191" s="65"/>
      <c r="M191" s="65"/>
    </row>
    <row r="192" spans="1:13" x14ac:dyDescent="0.25">
      <c r="A192" s="13"/>
      <c r="K192" s="65"/>
      <c r="L192" s="65"/>
      <c r="M192" s="65"/>
    </row>
    <row r="193" spans="1:13" x14ac:dyDescent="0.25">
      <c r="A193" s="13"/>
      <c r="K193" s="65"/>
      <c r="L193" s="65"/>
      <c r="M193" s="65"/>
    </row>
    <row r="194" spans="1:13" x14ac:dyDescent="0.25">
      <c r="A194" s="13"/>
      <c r="K194" s="65"/>
      <c r="L194" s="65"/>
      <c r="M194" s="65"/>
    </row>
    <row r="195" spans="1:13" x14ac:dyDescent="0.25">
      <c r="K195" s="65"/>
      <c r="L195" s="65"/>
      <c r="M195" s="65"/>
    </row>
    <row r="196" spans="1:13" x14ac:dyDescent="0.25">
      <c r="K196" s="65"/>
      <c r="L196" s="65"/>
      <c r="M196" s="65"/>
    </row>
    <row r="197" spans="1:13" x14ac:dyDescent="0.25">
      <c r="K197" s="65"/>
      <c r="L197" s="65"/>
      <c r="M197" s="65"/>
    </row>
    <row r="198" spans="1:13" x14ac:dyDescent="0.25">
      <c r="K198" s="65"/>
      <c r="L198" s="65"/>
      <c r="M198" s="65"/>
    </row>
    <row r="199" spans="1:13" x14ac:dyDescent="0.25">
      <c r="A199" s="13"/>
      <c r="B199" s="13"/>
      <c r="C199" s="13"/>
      <c r="D199" s="13"/>
      <c r="E199" s="13"/>
      <c r="F199" s="13"/>
      <c r="K199" s="65"/>
      <c r="L199" s="65"/>
      <c r="M199" s="65"/>
    </row>
    <row r="200" spans="1:13" x14ac:dyDescent="0.25">
      <c r="K200" s="65"/>
      <c r="L200" s="65"/>
      <c r="M200" s="65"/>
    </row>
    <row r="201" spans="1:13" x14ac:dyDescent="0.25">
      <c r="K201" s="65"/>
      <c r="L201" s="65"/>
      <c r="M201" s="65"/>
    </row>
    <row r="202" spans="1:13" x14ac:dyDescent="0.25">
      <c r="K202" s="65"/>
      <c r="L202" s="65"/>
      <c r="M202" s="65"/>
    </row>
    <row r="203" spans="1:13" x14ac:dyDescent="0.25">
      <c r="K203" s="65"/>
      <c r="L203" s="65"/>
      <c r="M203" s="65"/>
    </row>
    <row r="204" spans="1:13" x14ac:dyDescent="0.25">
      <c r="K204" s="65"/>
      <c r="L204" s="65"/>
      <c r="M204" s="65"/>
    </row>
    <row r="205" spans="1:13" x14ac:dyDescent="0.25">
      <c r="K205" s="65"/>
      <c r="L205" s="65"/>
      <c r="M205" s="65"/>
    </row>
    <row r="206" spans="1:13" x14ac:dyDescent="0.25">
      <c r="K206" s="65"/>
      <c r="L206" s="65"/>
      <c r="M206" s="65"/>
    </row>
    <row r="207" spans="1:13" x14ac:dyDescent="0.25">
      <c r="K207" s="65"/>
      <c r="L207" s="65"/>
      <c r="M207" s="65"/>
    </row>
    <row r="208" spans="1:13" x14ac:dyDescent="0.25">
      <c r="K208" s="65"/>
      <c r="L208" s="65"/>
      <c r="M208" s="65"/>
    </row>
    <row r="209" spans="1:13" x14ac:dyDescent="0.25">
      <c r="K209" s="65"/>
      <c r="L209" s="65"/>
      <c r="M209" s="65"/>
    </row>
    <row r="210" spans="1:13" x14ac:dyDescent="0.25">
      <c r="K210" s="65"/>
      <c r="L210" s="65"/>
      <c r="M210" s="65"/>
    </row>
    <row r="211" spans="1:13" x14ac:dyDescent="0.25">
      <c r="K211" s="65"/>
      <c r="L211" s="65"/>
      <c r="M211" s="65"/>
    </row>
    <row r="212" spans="1:13" x14ac:dyDescent="0.25">
      <c r="K212" s="65"/>
      <c r="L212" s="65"/>
      <c r="M212" s="65"/>
    </row>
    <row r="213" spans="1:13" x14ac:dyDescent="0.25">
      <c r="K213" s="65"/>
      <c r="L213" s="65"/>
      <c r="M213" s="65"/>
    </row>
    <row r="214" spans="1:13" x14ac:dyDescent="0.25">
      <c r="A214" s="13"/>
      <c r="B214" s="13"/>
      <c r="C214" s="13"/>
      <c r="D214" s="13"/>
      <c r="E214" s="13"/>
      <c r="F214" s="13"/>
      <c r="K214" s="65"/>
      <c r="L214" s="65"/>
      <c r="M214" s="65"/>
    </row>
    <row r="215" spans="1:13" x14ac:dyDescent="0.25">
      <c r="K215" s="65"/>
      <c r="L215" s="65"/>
      <c r="M215" s="65"/>
    </row>
    <row r="216" spans="1:13" x14ac:dyDescent="0.25">
      <c r="K216" s="65"/>
      <c r="L216" s="65"/>
      <c r="M216" s="65"/>
    </row>
    <row r="217" spans="1:13" x14ac:dyDescent="0.25">
      <c r="K217" s="65"/>
      <c r="L217" s="65"/>
      <c r="M217" s="65"/>
    </row>
    <row r="218" spans="1:13" x14ac:dyDescent="0.25">
      <c r="K218" s="65"/>
      <c r="L218" s="65"/>
      <c r="M218" s="65"/>
    </row>
    <row r="219" spans="1:13" x14ac:dyDescent="0.25">
      <c r="A219" s="13"/>
      <c r="B219" s="13"/>
      <c r="C219" s="13"/>
      <c r="D219" s="13"/>
      <c r="E219" s="13"/>
      <c r="F219" s="13"/>
      <c r="K219" s="65"/>
      <c r="L219" s="65"/>
      <c r="M219" s="65"/>
    </row>
    <row r="220" spans="1:13" x14ac:dyDescent="0.25">
      <c r="K220" s="65"/>
      <c r="L220" s="65"/>
      <c r="M220" s="65"/>
    </row>
    <row r="221" spans="1:13" x14ac:dyDescent="0.25">
      <c r="K221" s="65"/>
      <c r="L221" s="65"/>
      <c r="M221" s="65"/>
    </row>
    <row r="222" spans="1:13" x14ac:dyDescent="0.25">
      <c r="K222" s="65"/>
      <c r="L222" s="65"/>
      <c r="M222" s="65"/>
    </row>
    <row r="223" spans="1:13" x14ac:dyDescent="0.25">
      <c r="A223" s="13"/>
      <c r="B223" s="13"/>
      <c r="C223" s="13"/>
      <c r="D223" s="13"/>
      <c r="E223" s="13"/>
      <c r="F223" s="13"/>
      <c r="K223" s="65"/>
      <c r="L223" s="65"/>
      <c r="M223" s="65"/>
    </row>
    <row r="224" spans="1:13" x14ac:dyDescent="0.25">
      <c r="K224" s="65"/>
      <c r="L224" s="65"/>
      <c r="M224" s="65"/>
    </row>
    <row r="225" spans="1:13" x14ac:dyDescent="0.25">
      <c r="K225" s="65"/>
      <c r="L225" s="65"/>
      <c r="M225" s="65"/>
    </row>
    <row r="226" spans="1:13" x14ac:dyDescent="0.25">
      <c r="A226" s="13"/>
      <c r="B226" s="13"/>
      <c r="C226" s="13"/>
      <c r="D226" s="13"/>
      <c r="E226" s="13"/>
      <c r="F226" s="13"/>
      <c r="K226" s="65"/>
      <c r="L226" s="65"/>
      <c r="M226" s="65"/>
    </row>
    <row r="227" spans="1:13" x14ac:dyDescent="0.25">
      <c r="K227" s="65"/>
      <c r="L227" s="65"/>
      <c r="M227" s="65"/>
    </row>
    <row r="228" spans="1:13" x14ac:dyDescent="0.25">
      <c r="K228" s="65"/>
      <c r="L228" s="65"/>
      <c r="M228" s="65"/>
    </row>
    <row r="229" spans="1:13" x14ac:dyDescent="0.25">
      <c r="K229" s="65"/>
      <c r="L229" s="65"/>
      <c r="M229" s="65"/>
    </row>
    <row r="230" spans="1:13" x14ac:dyDescent="0.25">
      <c r="K230" s="65"/>
      <c r="L230" s="65"/>
      <c r="M230" s="65"/>
    </row>
    <row r="231" spans="1:13" x14ac:dyDescent="0.25">
      <c r="K231" s="65"/>
      <c r="L231" s="65"/>
      <c r="M231" s="65"/>
    </row>
    <row r="232" spans="1:13" x14ac:dyDescent="0.25">
      <c r="K232" s="65"/>
      <c r="L232" s="65"/>
      <c r="M232" s="65"/>
    </row>
    <row r="233" spans="1:13" x14ac:dyDescent="0.25">
      <c r="K233" s="65"/>
      <c r="L233" s="65"/>
      <c r="M233" s="65"/>
    </row>
    <row r="234" spans="1:13" x14ac:dyDescent="0.25">
      <c r="K234" s="65"/>
      <c r="L234" s="65"/>
      <c r="M234" s="65"/>
    </row>
    <row r="235" spans="1:13" x14ac:dyDescent="0.25">
      <c r="K235" s="65"/>
      <c r="L235" s="65"/>
      <c r="M235" s="65"/>
    </row>
    <row r="236" spans="1:13" x14ac:dyDescent="0.25">
      <c r="K236" s="65"/>
      <c r="L236" s="65"/>
      <c r="M236" s="65"/>
    </row>
    <row r="237" spans="1:13" x14ac:dyDescent="0.25">
      <c r="K237" s="65"/>
      <c r="L237" s="65"/>
      <c r="M237" s="65"/>
    </row>
    <row r="238" spans="1:13" x14ac:dyDescent="0.25">
      <c r="K238" s="65"/>
      <c r="L238" s="65"/>
      <c r="M238" s="65"/>
    </row>
    <row r="239" spans="1:13" x14ac:dyDescent="0.25">
      <c r="K239" s="65"/>
      <c r="L239" s="65"/>
      <c r="M239" s="65"/>
    </row>
    <row r="240" spans="1:13" x14ac:dyDescent="0.25">
      <c r="K240" s="65"/>
      <c r="L240" s="65"/>
      <c r="M240" s="65"/>
    </row>
    <row r="241" spans="5:14" x14ac:dyDescent="0.25">
      <c r="K241" s="65"/>
      <c r="L241" s="65"/>
      <c r="M241" s="65"/>
    </row>
    <row r="242" spans="5:14" x14ac:dyDescent="0.25">
      <c r="K242" s="65"/>
      <c r="L242" s="65"/>
      <c r="M242" s="65"/>
    </row>
    <row r="243" spans="5:14" s="13" customFormat="1" x14ac:dyDescent="0.25">
      <c r="E243" s="94"/>
      <c r="F243" s="94"/>
      <c r="N243" s="91"/>
    </row>
    <row r="244" spans="5:14" x14ac:dyDescent="0.25">
      <c r="E244" s="95"/>
      <c r="F244" s="95"/>
      <c r="K244" s="66"/>
      <c r="L244" s="66"/>
      <c r="M244" s="66"/>
    </row>
    <row r="245" spans="5:14" x14ac:dyDescent="0.25">
      <c r="E245" s="95"/>
      <c r="F245" s="95"/>
      <c r="G245" s="95"/>
      <c r="H245" s="95"/>
      <c r="I245" s="95"/>
      <c r="J245" s="95"/>
    </row>
    <row r="246" spans="5:14" x14ac:dyDescent="0.25">
      <c r="E246" s="95"/>
      <c r="F246" s="95"/>
    </row>
    <row r="247" spans="5:14" s="13" customFormat="1" x14ac:dyDescent="0.25">
      <c r="E247" s="94"/>
      <c r="F247" s="94"/>
      <c r="N247" s="91"/>
    </row>
    <row r="248" spans="5:14" x14ac:dyDescent="0.25">
      <c r="E248" s="95"/>
      <c r="F248" s="95"/>
    </row>
    <row r="249" spans="5:14" x14ac:dyDescent="0.25">
      <c r="E249" s="95"/>
      <c r="F249" s="95"/>
    </row>
    <row r="250" spans="5:14" x14ac:dyDescent="0.25">
      <c r="E250" s="95"/>
      <c r="F250" s="95"/>
    </row>
    <row r="251" spans="5:14" s="13" customFormat="1" x14ac:dyDescent="0.25">
      <c r="E251" s="94"/>
      <c r="F251" s="94"/>
      <c r="N251" s="90"/>
    </row>
    <row r="252" spans="5:14" x14ac:dyDescent="0.25">
      <c r="E252" s="95"/>
      <c r="F252" s="95"/>
    </row>
    <row r="253" spans="5:14" x14ac:dyDescent="0.25">
      <c r="E253" s="95"/>
      <c r="F253" s="95"/>
    </row>
    <row r="254" spans="5:14" x14ac:dyDescent="0.25">
      <c r="E254" s="95"/>
      <c r="F254" s="95"/>
    </row>
    <row r="255" spans="5:14" x14ac:dyDescent="0.25">
      <c r="E255" s="95"/>
      <c r="F255" s="95"/>
    </row>
    <row r="256" spans="5:14" x14ac:dyDescent="0.25">
      <c r="E256" s="95"/>
      <c r="F256" s="95"/>
    </row>
    <row r="257" spans="5:14" x14ac:dyDescent="0.25">
      <c r="E257" s="95"/>
      <c r="F257" s="95"/>
    </row>
    <row r="258" spans="5:14" x14ac:dyDescent="0.25">
      <c r="E258" s="95"/>
      <c r="F258" s="95"/>
    </row>
    <row r="259" spans="5:14" x14ac:dyDescent="0.25">
      <c r="E259" s="95"/>
      <c r="F259" s="95"/>
    </row>
    <row r="260" spans="5:14" x14ac:dyDescent="0.25">
      <c r="E260" s="95"/>
      <c r="F260" s="95"/>
    </row>
    <row r="261" spans="5:14" s="13" customFormat="1" x14ac:dyDescent="0.25">
      <c r="E261" s="94"/>
      <c r="F261" s="94"/>
      <c r="N261" s="90"/>
    </row>
    <row r="262" spans="5:14" x14ac:dyDescent="0.25">
      <c r="E262" s="95"/>
      <c r="F262" s="95"/>
    </row>
    <row r="263" spans="5:14" x14ac:dyDescent="0.25">
      <c r="E263" s="95"/>
      <c r="F263" s="95"/>
    </row>
    <row r="264" spans="5:14" x14ac:dyDescent="0.25">
      <c r="E264" s="95"/>
      <c r="F264" s="95"/>
    </row>
    <row r="265" spans="5:14" x14ac:dyDescent="0.25">
      <c r="E265" s="95"/>
      <c r="F265" s="95"/>
    </row>
    <row r="266" spans="5:14" x14ac:dyDescent="0.25">
      <c r="E266" s="95"/>
      <c r="F266" s="95"/>
    </row>
    <row r="267" spans="5:14" x14ac:dyDescent="0.25">
      <c r="E267" s="95"/>
      <c r="F267" s="95"/>
    </row>
    <row r="268" spans="5:14" x14ac:dyDescent="0.25">
      <c r="E268" s="95"/>
      <c r="F268" s="95"/>
    </row>
    <row r="269" spans="5:14" x14ac:dyDescent="0.25">
      <c r="E269" s="95"/>
      <c r="F269" s="95"/>
    </row>
    <row r="270" spans="5:14" x14ac:dyDescent="0.25">
      <c r="E270" s="95"/>
      <c r="F270" s="95"/>
    </row>
    <row r="271" spans="5:14" x14ac:dyDescent="0.25">
      <c r="E271" s="95"/>
      <c r="F271" s="95"/>
    </row>
    <row r="272" spans="5:14" s="13" customFormat="1" x14ac:dyDescent="0.25">
      <c r="E272" s="94"/>
      <c r="F272" s="94"/>
      <c r="N272" s="90"/>
    </row>
    <row r="273" spans="5:14" x14ac:dyDescent="0.25">
      <c r="E273" s="95"/>
      <c r="F273" s="95"/>
    </row>
    <row r="274" spans="5:14" x14ac:dyDescent="0.25">
      <c r="E274" s="95"/>
      <c r="F274" s="95"/>
    </row>
    <row r="275" spans="5:14" x14ac:dyDescent="0.25">
      <c r="E275" s="95"/>
      <c r="F275" s="95"/>
    </row>
    <row r="276" spans="5:14" x14ac:dyDescent="0.25">
      <c r="E276" s="95"/>
      <c r="F276" s="95"/>
    </row>
    <row r="277" spans="5:14" x14ac:dyDescent="0.25">
      <c r="E277" s="95"/>
      <c r="F277" s="95"/>
    </row>
    <row r="278" spans="5:14" x14ac:dyDescent="0.25">
      <c r="E278" s="95"/>
      <c r="F278" s="95"/>
    </row>
    <row r="279" spans="5:14" s="13" customFormat="1" x14ac:dyDescent="0.25">
      <c r="E279" s="94"/>
      <c r="F279" s="94"/>
      <c r="N279" s="90"/>
    </row>
    <row r="280" spans="5:14" x14ac:dyDescent="0.25">
      <c r="E280" s="95"/>
      <c r="F280" s="95"/>
    </row>
    <row r="281" spans="5:14" x14ac:dyDescent="0.25">
      <c r="E281" s="95"/>
      <c r="F281" s="95"/>
    </row>
    <row r="282" spans="5:14" x14ac:dyDescent="0.25">
      <c r="E282" s="95"/>
      <c r="F282" s="95"/>
    </row>
    <row r="283" spans="5:14" x14ac:dyDescent="0.25">
      <c r="E283" s="95"/>
      <c r="F283" s="95"/>
    </row>
    <row r="284" spans="5:14" x14ac:dyDescent="0.25">
      <c r="E284" s="95"/>
      <c r="F284" s="95"/>
    </row>
    <row r="285" spans="5:14" x14ac:dyDescent="0.25">
      <c r="E285" s="95"/>
      <c r="F285" s="95"/>
    </row>
    <row r="286" spans="5:14" x14ac:dyDescent="0.25">
      <c r="E286" s="95"/>
      <c r="F286" s="95"/>
    </row>
    <row r="287" spans="5:14" x14ac:dyDescent="0.25">
      <c r="E287" s="95"/>
      <c r="F287" s="95"/>
    </row>
    <row r="288" spans="5:14" x14ac:dyDescent="0.25">
      <c r="E288" s="95"/>
      <c r="F288" s="95"/>
    </row>
    <row r="289" spans="5:6" x14ac:dyDescent="0.25">
      <c r="E289" s="95"/>
      <c r="F289" s="95"/>
    </row>
    <row r="290" spans="5:6" x14ac:dyDescent="0.25">
      <c r="E290" s="95"/>
      <c r="F290" s="95"/>
    </row>
    <row r="291" spans="5:6" x14ac:dyDescent="0.25">
      <c r="E291" s="95"/>
      <c r="F291" s="95"/>
    </row>
    <row r="292" spans="5:6" x14ac:dyDescent="0.25">
      <c r="E292" s="95"/>
      <c r="F292" s="95"/>
    </row>
    <row r="293" spans="5:6" x14ac:dyDescent="0.25">
      <c r="E293" s="95"/>
      <c r="F293" s="95"/>
    </row>
    <row r="294" spans="5:6" x14ac:dyDescent="0.25">
      <c r="E294" s="95"/>
      <c r="F294" s="95"/>
    </row>
    <row r="295" spans="5:6" x14ac:dyDescent="0.25">
      <c r="E295" s="95"/>
      <c r="F295" s="95"/>
    </row>
    <row r="296" spans="5:6" x14ac:dyDescent="0.25">
      <c r="E296" s="95"/>
      <c r="F296" s="95"/>
    </row>
    <row r="297" spans="5:6" x14ac:dyDescent="0.25">
      <c r="E297" s="95"/>
      <c r="F297" s="95"/>
    </row>
    <row r="298" spans="5:6" x14ac:dyDescent="0.25">
      <c r="E298" s="95"/>
      <c r="F298" s="95"/>
    </row>
    <row r="299" spans="5:6" x14ac:dyDescent="0.25">
      <c r="E299" s="95"/>
      <c r="F299" s="95"/>
    </row>
    <row r="300" spans="5:6" x14ac:dyDescent="0.25">
      <c r="E300" s="95"/>
      <c r="F300" s="95"/>
    </row>
    <row r="301" spans="5:6" x14ac:dyDescent="0.25">
      <c r="E301" s="95"/>
      <c r="F301" s="95"/>
    </row>
    <row r="302" spans="5:6" x14ac:dyDescent="0.25">
      <c r="E302" s="95"/>
      <c r="F302" s="95"/>
    </row>
    <row r="303" spans="5:6" x14ac:dyDescent="0.25">
      <c r="E303" s="95"/>
      <c r="F303" s="95"/>
    </row>
    <row r="304" spans="5:6" x14ac:dyDescent="0.25">
      <c r="E304" s="95"/>
      <c r="F304" s="95"/>
    </row>
    <row r="305" spans="5:14" x14ac:dyDescent="0.25">
      <c r="E305" s="95"/>
      <c r="F305" s="95"/>
    </row>
    <row r="306" spans="5:14" x14ac:dyDescent="0.25">
      <c r="E306" s="95"/>
      <c r="F306" s="95"/>
    </row>
    <row r="307" spans="5:14" x14ac:dyDescent="0.25">
      <c r="E307" s="95"/>
      <c r="F307" s="95"/>
      <c r="K307" s="38"/>
      <c r="L307" s="38"/>
      <c r="M307" s="38"/>
    </row>
    <row r="308" spans="5:14" x14ac:dyDescent="0.25">
      <c r="E308" s="95"/>
      <c r="F308" s="95"/>
      <c r="K308" s="38"/>
      <c r="L308" s="38"/>
      <c r="M308" s="38"/>
    </row>
    <row r="309" spans="5:14" s="13" customFormat="1" x14ac:dyDescent="0.25">
      <c r="E309" s="94"/>
      <c r="F309" s="94"/>
      <c r="K309" s="42"/>
      <c r="L309" s="42"/>
      <c r="M309" s="42"/>
      <c r="N309" s="90"/>
    </row>
    <row r="310" spans="5:14" x14ac:dyDescent="0.25">
      <c r="E310" s="95"/>
      <c r="F310" s="95"/>
      <c r="K310" s="38"/>
      <c r="L310" s="38"/>
      <c r="M310" s="38"/>
    </row>
    <row r="311" spans="5:14" x14ac:dyDescent="0.25">
      <c r="E311" s="95"/>
      <c r="F311" s="95"/>
      <c r="K311" s="38"/>
      <c r="L311" s="38"/>
      <c r="M311" s="38"/>
    </row>
    <row r="313" spans="5:14" s="13" customFormat="1" x14ac:dyDescent="0.25">
      <c r="E313" s="94"/>
      <c r="F313" s="94"/>
      <c r="N313" s="90"/>
    </row>
    <row r="314" spans="5:14" x14ac:dyDescent="0.25">
      <c r="E314" s="95"/>
      <c r="F314" s="95"/>
    </row>
    <row r="315" spans="5:14" x14ac:dyDescent="0.25">
      <c r="E315" s="95"/>
      <c r="F315" s="95"/>
    </row>
    <row r="316" spans="5:14" x14ac:dyDescent="0.25">
      <c r="E316" s="95"/>
      <c r="F316" s="95"/>
    </row>
    <row r="317" spans="5:14" s="13" customFormat="1" x14ac:dyDescent="0.25">
      <c r="E317" s="94"/>
      <c r="F317" s="94"/>
      <c r="N317" s="90"/>
    </row>
    <row r="318" spans="5:14" x14ac:dyDescent="0.25">
      <c r="E318" s="95"/>
      <c r="F318" s="95"/>
    </row>
    <row r="319" spans="5:14" x14ac:dyDescent="0.25">
      <c r="E319" s="95"/>
      <c r="F319" s="95"/>
    </row>
    <row r="320" spans="5:14" x14ac:dyDescent="0.25">
      <c r="E320" s="95"/>
      <c r="F320" s="95"/>
    </row>
    <row r="321" spans="5:14" x14ac:dyDescent="0.25">
      <c r="E321" s="95"/>
      <c r="F321" s="95"/>
    </row>
    <row r="322" spans="5:14" s="13" customFormat="1" x14ac:dyDescent="0.25">
      <c r="E322" s="94"/>
      <c r="F322" s="94"/>
      <c r="G322" s="94"/>
      <c r="N322" s="90"/>
    </row>
    <row r="323" spans="5:14" x14ac:dyDescent="0.25">
      <c r="E323" s="95"/>
      <c r="F323" s="95"/>
    </row>
    <row r="324" spans="5:14" x14ac:dyDescent="0.25">
      <c r="E324" s="95"/>
      <c r="F324" s="95"/>
    </row>
    <row r="325" spans="5:14" x14ac:dyDescent="0.25">
      <c r="E325" s="95"/>
      <c r="F325" s="95"/>
    </row>
    <row r="326" spans="5:14" s="13" customFormat="1" x14ac:dyDescent="0.25">
      <c r="E326" s="94"/>
      <c r="F326" s="94"/>
      <c r="G326" s="94"/>
      <c r="N326" s="90"/>
    </row>
    <row r="327" spans="5:14" x14ac:dyDescent="0.25">
      <c r="E327" s="95"/>
      <c r="F327" s="95"/>
    </row>
    <row r="328" spans="5:14" x14ac:dyDescent="0.25">
      <c r="E328" s="95"/>
      <c r="F328" s="95"/>
    </row>
    <row r="329" spans="5:14" x14ac:dyDescent="0.25">
      <c r="E329" s="95"/>
      <c r="F329" s="95"/>
    </row>
    <row r="330" spans="5:14" x14ac:dyDescent="0.25">
      <c r="E330" s="95"/>
      <c r="F330" s="95"/>
    </row>
    <row r="331" spans="5:14" s="13" customFormat="1" x14ac:dyDescent="0.25">
      <c r="E331" s="94"/>
      <c r="F331" s="94"/>
      <c r="N331" s="90"/>
    </row>
    <row r="332" spans="5:14" x14ac:dyDescent="0.25">
      <c r="E332" s="95"/>
      <c r="F332" s="95"/>
    </row>
    <row r="333" spans="5:14" x14ac:dyDescent="0.25">
      <c r="E333" s="95"/>
      <c r="F333" s="95"/>
    </row>
    <row r="335" spans="5:14" x14ac:dyDescent="0.25">
      <c r="E335" s="95"/>
      <c r="F335" s="95"/>
    </row>
    <row r="336" spans="5:14" s="13" customFormat="1" x14ac:dyDescent="0.25">
      <c r="E336" s="94"/>
      <c r="F336" s="94"/>
      <c r="N336" s="90"/>
    </row>
    <row r="337" spans="5:14" x14ac:dyDescent="0.25">
      <c r="E337" s="95"/>
      <c r="F337" s="95"/>
    </row>
    <row r="338" spans="5:14" x14ac:dyDescent="0.25">
      <c r="E338" s="95"/>
      <c r="F338" s="95"/>
    </row>
    <row r="339" spans="5:14" x14ac:dyDescent="0.25">
      <c r="E339" s="95"/>
      <c r="F339" s="95"/>
    </row>
    <row r="340" spans="5:14" s="13" customFormat="1" x14ac:dyDescent="0.25">
      <c r="E340" s="94"/>
      <c r="F340" s="94"/>
      <c r="N340" s="90"/>
    </row>
    <row r="341" spans="5:14" x14ac:dyDescent="0.25">
      <c r="E341" s="95"/>
      <c r="F341" s="95"/>
      <c r="K341" s="64"/>
      <c r="L341" s="64"/>
      <c r="M341" s="64"/>
    </row>
    <row r="342" spans="5:14" x14ac:dyDescent="0.25">
      <c r="E342" s="95"/>
      <c r="F342" s="95"/>
    </row>
    <row r="345" spans="5:14" ht="23.25" customHeight="1" x14ac:dyDescent="0.25">
      <c r="E345" s="96"/>
      <c r="F345" s="96"/>
    </row>
  </sheetData>
  <mergeCells count="2">
    <mergeCell ref="E2:G2"/>
    <mergeCell ref="E1:G1"/>
  </mergeCells>
  <phoneticPr fontId="28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scale="47" orientation="portrait" r:id="rId1"/>
  <headerFooter alignWithMargins="0"/>
  <rowBreaks count="1" manualBreakCount="1">
    <brk id="9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3"/>
  <sheetViews>
    <sheetView view="pageBreakPreview" zoomScaleNormal="100" zoomScaleSheetLayoutView="100" workbookViewId="0">
      <selection activeCell="E2" sqref="E2:G2"/>
    </sheetView>
  </sheetViews>
  <sheetFormatPr defaultRowHeight="15.75" x14ac:dyDescent="0.25"/>
  <cols>
    <col min="1" max="1" width="4" style="2" customWidth="1"/>
    <col min="2" max="2" width="4.42578125" style="2" customWidth="1"/>
    <col min="3" max="3" width="6.42578125" style="2" customWidth="1"/>
    <col min="4" max="4" width="2.5703125" style="2" customWidth="1"/>
    <col min="5" max="5" width="65.85546875" style="2" customWidth="1"/>
    <col min="6" max="6" width="9" style="2" customWidth="1"/>
    <col min="7" max="7" width="16.42578125" style="2" customWidth="1"/>
    <col min="8" max="8" width="16.7109375" style="2" customWidth="1"/>
    <col min="9" max="9" width="9.140625" style="95"/>
    <col min="10" max="10" width="9.140625" style="2"/>
    <col min="11" max="11" width="15" style="2" customWidth="1"/>
    <col min="12" max="12" width="11.5703125" style="2" bestFit="1" customWidth="1"/>
    <col min="13" max="13" width="12" style="2" customWidth="1"/>
    <col min="14" max="14" width="9.140625" style="90"/>
    <col min="15" max="16384" width="9.140625" style="2"/>
  </cols>
  <sheetData>
    <row r="1" spans="1:16" ht="24" customHeight="1" x14ac:dyDescent="0.25">
      <c r="E1" s="297"/>
      <c r="F1" s="297"/>
      <c r="G1" s="297"/>
      <c r="H1" s="84"/>
      <c r="I1" s="268"/>
      <c r="J1" s="38"/>
      <c r="K1" s="38"/>
      <c r="L1" s="40"/>
      <c r="N1" s="2"/>
    </row>
    <row r="2" spans="1:16" ht="24" customHeight="1" x14ac:dyDescent="0.25">
      <c r="E2" s="300" t="s">
        <v>346</v>
      </c>
      <c r="F2" s="300"/>
      <c r="G2" s="300"/>
      <c r="H2" s="207"/>
      <c r="I2" s="268"/>
      <c r="J2" s="38"/>
      <c r="K2" s="38"/>
      <c r="L2" s="40"/>
      <c r="N2" s="2"/>
    </row>
    <row r="3" spans="1:16" x14ac:dyDescent="0.25">
      <c r="E3" s="80" t="s">
        <v>15</v>
      </c>
      <c r="F3" s="71"/>
      <c r="G3" s="71"/>
      <c r="H3" s="71"/>
      <c r="I3" s="269"/>
      <c r="J3" s="38"/>
      <c r="K3" s="38"/>
      <c r="L3" s="40"/>
      <c r="N3" s="2"/>
    </row>
    <row r="4" spans="1:16" ht="16.5" thickBot="1" x14ac:dyDescent="0.3">
      <c r="E4" s="80" t="s">
        <v>333</v>
      </c>
      <c r="F4" s="71"/>
      <c r="G4" s="71"/>
      <c r="H4" s="71"/>
      <c r="I4" s="269"/>
      <c r="J4" s="38"/>
      <c r="K4" s="38"/>
      <c r="L4" s="40"/>
      <c r="N4" s="2"/>
    </row>
    <row r="5" spans="1:16" ht="30" customHeight="1" x14ac:dyDescent="0.25">
      <c r="A5" s="58"/>
      <c r="B5" s="59"/>
      <c r="C5" s="59"/>
      <c r="D5" s="59"/>
      <c r="E5" s="59"/>
      <c r="F5" s="59"/>
      <c r="G5" s="67" t="s">
        <v>178</v>
      </c>
      <c r="H5" s="233" t="s">
        <v>353</v>
      </c>
      <c r="I5" s="270"/>
      <c r="J5" s="88"/>
      <c r="K5" s="70"/>
      <c r="L5" s="97"/>
      <c r="N5" s="2"/>
    </row>
    <row r="6" spans="1:16" s="38" customFormat="1" ht="44.25" customHeight="1" thickBot="1" x14ac:dyDescent="0.3">
      <c r="A6" s="60"/>
      <c r="B6" s="61"/>
      <c r="C6" s="61"/>
      <c r="D6" s="61"/>
      <c r="E6" s="61" t="s">
        <v>278</v>
      </c>
      <c r="F6" s="61"/>
      <c r="G6" s="68" t="s">
        <v>256</v>
      </c>
      <c r="H6" s="68" t="s">
        <v>256</v>
      </c>
      <c r="I6" s="271"/>
      <c r="J6" s="35"/>
      <c r="K6" s="98"/>
      <c r="L6" s="99"/>
    </row>
    <row r="7" spans="1:16" ht="22.5" customHeight="1" x14ac:dyDescent="0.25">
      <c r="A7" s="13" t="s">
        <v>155</v>
      </c>
      <c r="B7" s="13"/>
      <c r="C7" s="13" t="s">
        <v>156</v>
      </c>
      <c r="D7" s="13"/>
      <c r="G7" s="89">
        <f>SUM(G8:G10)</f>
        <v>10049</v>
      </c>
      <c r="H7" s="89">
        <f>SUM(H8:H10)</f>
        <v>12402</v>
      </c>
      <c r="K7" s="35"/>
      <c r="L7" s="35"/>
      <c r="M7" s="62"/>
      <c r="N7" s="63"/>
      <c r="O7" s="38"/>
      <c r="P7" s="38"/>
    </row>
    <row r="8" spans="1:16" x14ac:dyDescent="0.25">
      <c r="B8" s="2" t="s">
        <v>157</v>
      </c>
      <c r="D8" s="2" t="s">
        <v>158</v>
      </c>
      <c r="G8" s="2">
        <v>9449</v>
      </c>
      <c r="H8" s="2">
        <v>10373</v>
      </c>
      <c r="K8" s="64"/>
      <c r="L8" s="44"/>
      <c r="M8" s="44"/>
      <c r="N8" s="40"/>
      <c r="O8" s="38"/>
      <c r="P8" s="38"/>
    </row>
    <row r="9" spans="1:16" x14ac:dyDescent="0.25">
      <c r="B9" s="2" t="s">
        <v>170</v>
      </c>
      <c r="D9" s="2" t="s">
        <v>171</v>
      </c>
      <c r="G9" s="2">
        <v>0</v>
      </c>
      <c r="H9" s="2">
        <v>0</v>
      </c>
      <c r="K9" s="65"/>
      <c r="L9" s="65"/>
      <c r="M9" s="65"/>
    </row>
    <row r="10" spans="1:16" x14ac:dyDescent="0.25">
      <c r="B10" s="2" t="s">
        <v>173</v>
      </c>
      <c r="D10" s="2" t="s">
        <v>174</v>
      </c>
      <c r="G10" s="2">
        <v>600</v>
      </c>
      <c r="H10" s="2">
        <v>2029</v>
      </c>
      <c r="K10" s="65"/>
      <c r="L10" s="65"/>
      <c r="M10" s="65"/>
    </row>
    <row r="11" spans="1:16" x14ac:dyDescent="0.25">
      <c r="A11" s="13" t="s">
        <v>292</v>
      </c>
      <c r="B11" s="13"/>
      <c r="C11" s="13" t="s">
        <v>293</v>
      </c>
      <c r="D11" s="13"/>
      <c r="E11" s="13"/>
      <c r="G11" s="89">
        <v>0</v>
      </c>
      <c r="H11" s="89">
        <f>SUM(H12+H13)</f>
        <v>7990</v>
      </c>
      <c r="K11" s="65"/>
      <c r="L11" s="65"/>
      <c r="M11" s="65"/>
    </row>
    <row r="12" spans="1:16" x14ac:dyDescent="0.25">
      <c r="B12" s="2" t="s">
        <v>322</v>
      </c>
      <c r="D12" s="2" t="s">
        <v>323</v>
      </c>
      <c r="G12" s="2">
        <v>0</v>
      </c>
      <c r="H12" s="2">
        <v>0</v>
      </c>
      <c r="K12" s="65"/>
      <c r="L12" s="65"/>
      <c r="M12" s="65"/>
    </row>
    <row r="13" spans="1:16" x14ac:dyDescent="0.25">
      <c r="B13" s="2" t="s">
        <v>370</v>
      </c>
      <c r="C13" s="2" t="s">
        <v>371</v>
      </c>
      <c r="G13" s="2">
        <v>0</v>
      </c>
      <c r="H13" s="2">
        <v>7990</v>
      </c>
      <c r="K13" s="65"/>
      <c r="L13" s="65"/>
      <c r="M13" s="65"/>
    </row>
    <row r="14" spans="1:16" x14ac:dyDescent="0.25">
      <c r="A14" s="13" t="s">
        <v>177</v>
      </c>
      <c r="B14" s="13"/>
      <c r="C14" s="13" t="s">
        <v>176</v>
      </c>
      <c r="D14" s="13"/>
      <c r="E14" s="13"/>
      <c r="F14" s="13"/>
      <c r="G14" s="89">
        <f>SUM(G15:G17)</f>
        <v>3830</v>
      </c>
      <c r="H14" s="89">
        <f>SUM(H15:H17)</f>
        <v>4492</v>
      </c>
      <c r="K14" s="65"/>
      <c r="L14" s="65"/>
      <c r="M14" s="65"/>
    </row>
    <row r="15" spans="1:16" x14ac:dyDescent="0.25">
      <c r="B15" s="2" t="s">
        <v>179</v>
      </c>
      <c r="D15" s="2" t="s">
        <v>180</v>
      </c>
      <c r="G15" s="64">
        <v>2900</v>
      </c>
      <c r="H15" s="64">
        <v>3456</v>
      </c>
      <c r="K15" s="65"/>
      <c r="L15" s="65"/>
      <c r="M15" s="65"/>
    </row>
    <row r="16" spans="1:16" x14ac:dyDescent="0.25">
      <c r="A16" s="13"/>
      <c r="B16" s="2" t="s">
        <v>182</v>
      </c>
      <c r="D16" s="2" t="s">
        <v>183</v>
      </c>
      <c r="G16" s="64">
        <v>880</v>
      </c>
      <c r="H16" s="64">
        <v>986</v>
      </c>
      <c r="K16" s="65"/>
      <c r="L16" s="65"/>
      <c r="M16" s="65"/>
    </row>
    <row r="17" spans="1:13" x14ac:dyDescent="0.25">
      <c r="B17" s="2" t="s">
        <v>286</v>
      </c>
      <c r="D17" s="2" t="s">
        <v>287</v>
      </c>
      <c r="G17" s="2">
        <v>50</v>
      </c>
      <c r="H17" s="2">
        <v>50</v>
      </c>
      <c r="K17" s="65"/>
      <c r="L17" s="65"/>
      <c r="M17" s="65"/>
    </row>
    <row r="18" spans="1:13" x14ac:dyDescent="0.25">
      <c r="A18" s="13" t="s">
        <v>193</v>
      </c>
      <c r="B18" s="13"/>
      <c r="C18" s="13" t="s">
        <v>194</v>
      </c>
      <c r="D18" s="13"/>
      <c r="E18" s="13"/>
      <c r="F18" s="13"/>
      <c r="G18" s="89">
        <f>SUM(G21:G23)</f>
        <v>1159</v>
      </c>
      <c r="H18" s="89">
        <f>SUM(H21+H20+H22+H23+H19)</f>
        <v>1863</v>
      </c>
      <c r="K18" s="65"/>
      <c r="L18" s="65"/>
      <c r="M18" s="65"/>
    </row>
    <row r="19" spans="1:13" x14ac:dyDescent="0.25">
      <c r="A19" s="13"/>
      <c r="B19" s="13"/>
      <c r="C19" s="2" t="s">
        <v>367</v>
      </c>
      <c r="D19" s="2" t="s">
        <v>368</v>
      </c>
      <c r="F19" s="13"/>
      <c r="G19" s="64">
        <v>0</v>
      </c>
      <c r="H19" s="64">
        <v>1164</v>
      </c>
      <c r="K19" s="65"/>
      <c r="L19" s="65"/>
      <c r="M19" s="65"/>
    </row>
    <row r="20" spans="1:13" x14ac:dyDescent="0.25">
      <c r="C20" s="2" t="s">
        <v>317</v>
      </c>
      <c r="D20" s="2" t="s">
        <v>320</v>
      </c>
      <c r="G20" s="64">
        <v>0</v>
      </c>
      <c r="H20" s="64">
        <v>0</v>
      </c>
      <c r="K20" s="65"/>
      <c r="L20" s="65"/>
      <c r="M20" s="65"/>
    </row>
    <row r="21" spans="1:13" x14ac:dyDescent="0.25">
      <c r="C21" s="2" t="s">
        <v>195</v>
      </c>
      <c r="D21" s="2" t="s">
        <v>196</v>
      </c>
      <c r="G21" s="2">
        <v>914</v>
      </c>
      <c r="H21" s="2">
        <v>424</v>
      </c>
      <c r="K21" s="65"/>
      <c r="L21" s="65"/>
      <c r="M21" s="65"/>
    </row>
    <row r="22" spans="1:13" x14ac:dyDescent="0.25">
      <c r="C22" s="2" t="s">
        <v>197</v>
      </c>
      <c r="D22" s="2" t="s">
        <v>25</v>
      </c>
      <c r="G22" s="2">
        <v>70</v>
      </c>
      <c r="H22" s="2">
        <v>100</v>
      </c>
      <c r="K22" s="65"/>
      <c r="L22" s="65"/>
      <c r="M22" s="65"/>
    </row>
    <row r="23" spans="1:13" x14ac:dyDescent="0.25">
      <c r="C23" s="2" t="s">
        <v>397</v>
      </c>
      <c r="D23" s="2" t="s">
        <v>198</v>
      </c>
      <c r="G23" s="2">
        <v>175</v>
      </c>
      <c r="H23" s="2">
        <v>175</v>
      </c>
      <c r="K23" s="65"/>
      <c r="L23" s="65"/>
      <c r="M23" s="65"/>
    </row>
    <row r="24" spans="1:13" x14ac:dyDescent="0.25">
      <c r="A24" s="13" t="s">
        <v>200</v>
      </c>
      <c r="B24" s="13"/>
      <c r="C24" s="13" t="s">
        <v>201</v>
      </c>
      <c r="D24" s="13"/>
      <c r="E24" s="13"/>
      <c r="F24" s="13"/>
      <c r="G24" s="89">
        <f>SUM(G25:G27)</f>
        <v>259</v>
      </c>
      <c r="H24" s="89">
        <f>SUM(H25:H27)</f>
        <v>3659</v>
      </c>
      <c r="K24" s="65"/>
      <c r="L24" s="65"/>
      <c r="M24" s="65"/>
    </row>
    <row r="25" spans="1:13" x14ac:dyDescent="0.25">
      <c r="B25" s="2" t="s">
        <v>202</v>
      </c>
      <c r="D25" s="2" t="s">
        <v>203</v>
      </c>
      <c r="G25" s="2">
        <v>0</v>
      </c>
      <c r="H25" s="2">
        <v>0</v>
      </c>
      <c r="K25" s="65"/>
      <c r="L25" s="65"/>
      <c r="M25" s="65"/>
    </row>
    <row r="26" spans="1:13" x14ac:dyDescent="0.25">
      <c r="B26" s="2" t="s">
        <v>204</v>
      </c>
      <c r="D26" s="2" t="s">
        <v>205</v>
      </c>
      <c r="G26" s="2">
        <v>259</v>
      </c>
      <c r="H26" s="2">
        <v>259</v>
      </c>
      <c r="K26" s="65"/>
      <c r="L26" s="65"/>
      <c r="M26" s="65"/>
    </row>
    <row r="27" spans="1:13" x14ac:dyDescent="0.25">
      <c r="B27" s="2" t="s">
        <v>206</v>
      </c>
      <c r="D27" s="2" t="s">
        <v>207</v>
      </c>
      <c r="G27" s="2">
        <v>0</v>
      </c>
      <c r="H27" s="2">
        <v>3400</v>
      </c>
      <c r="K27" s="65"/>
      <c r="L27" s="65"/>
      <c r="M27" s="65"/>
    </row>
    <row r="28" spans="1:13" x14ac:dyDescent="0.25">
      <c r="A28" s="13" t="s">
        <v>208</v>
      </c>
      <c r="B28" s="13"/>
      <c r="C28" s="13" t="s">
        <v>209</v>
      </c>
      <c r="D28" s="13"/>
      <c r="E28" s="13"/>
      <c r="F28" s="13"/>
      <c r="G28" s="89">
        <f>SUM(G29)</f>
        <v>1300</v>
      </c>
      <c r="H28" s="89">
        <f>SUM(H29)</f>
        <v>500</v>
      </c>
      <c r="K28" s="65"/>
      <c r="L28" s="65"/>
      <c r="M28" s="65"/>
    </row>
    <row r="29" spans="1:13" x14ac:dyDescent="0.25">
      <c r="B29" s="2" t="s">
        <v>210</v>
      </c>
      <c r="D29" s="2" t="s">
        <v>211</v>
      </c>
      <c r="G29" s="2">
        <v>1300</v>
      </c>
      <c r="H29" s="2">
        <v>500</v>
      </c>
      <c r="K29" s="65"/>
      <c r="L29" s="65"/>
      <c r="M29" s="65"/>
    </row>
    <row r="30" spans="1:13" x14ac:dyDescent="0.25">
      <c r="A30" s="13" t="s">
        <v>213</v>
      </c>
      <c r="B30" s="13"/>
      <c r="C30" s="13" t="s">
        <v>214</v>
      </c>
      <c r="D30" s="13"/>
      <c r="E30" s="13"/>
      <c r="F30" s="13"/>
      <c r="G30" s="89">
        <f>SUM(G31)</f>
        <v>85</v>
      </c>
      <c r="H30" s="89">
        <f>SUM(H31)</f>
        <v>453</v>
      </c>
      <c r="K30" s="65"/>
      <c r="L30" s="65"/>
      <c r="M30" s="65"/>
    </row>
    <row r="31" spans="1:13" x14ac:dyDescent="0.25">
      <c r="B31" s="2" t="s">
        <v>366</v>
      </c>
      <c r="D31" s="2" t="s">
        <v>270</v>
      </c>
      <c r="G31" s="2">
        <v>85</v>
      </c>
      <c r="H31" s="2">
        <v>453</v>
      </c>
      <c r="K31" s="65"/>
      <c r="L31" s="65"/>
      <c r="M31" s="65"/>
    </row>
    <row r="32" spans="1:13" x14ac:dyDescent="0.25">
      <c r="A32" s="13" t="s">
        <v>215</v>
      </c>
      <c r="B32" s="13"/>
      <c r="C32" s="13" t="s">
        <v>216</v>
      </c>
      <c r="D32" s="13"/>
      <c r="E32" s="13"/>
      <c r="F32" s="13"/>
      <c r="G32" s="89">
        <f>SUM(G33)</f>
        <v>3610</v>
      </c>
      <c r="H32" s="89">
        <f>SUM(H33)</f>
        <v>11392</v>
      </c>
      <c r="K32" s="65"/>
      <c r="L32" s="65"/>
      <c r="M32" s="65"/>
    </row>
    <row r="33" spans="1:16" x14ac:dyDescent="0.25">
      <c r="B33" s="2" t="s">
        <v>217</v>
      </c>
      <c r="D33" s="2" t="s">
        <v>218</v>
      </c>
      <c r="G33" s="2">
        <v>3610</v>
      </c>
      <c r="H33" s="2">
        <v>11392</v>
      </c>
      <c r="K33" s="65"/>
      <c r="L33" s="65"/>
      <c r="M33" s="65"/>
    </row>
    <row r="34" spans="1:16" x14ac:dyDescent="0.25">
      <c r="K34" s="65"/>
      <c r="L34" s="65"/>
      <c r="M34" s="65"/>
    </row>
    <row r="35" spans="1:16" x14ac:dyDescent="0.25">
      <c r="A35" s="13" t="s">
        <v>271</v>
      </c>
      <c r="G35" s="13">
        <f>SUM(G7+G11+G14+G18+G24+G28+G30+G32)</f>
        <v>20292</v>
      </c>
      <c r="H35" s="13">
        <f>SUM(H7+H11+H14+H18+H24+H28+H30+H32)</f>
        <v>42751</v>
      </c>
      <c r="K35" s="65"/>
      <c r="L35" s="65"/>
      <c r="M35" s="65"/>
    </row>
    <row r="36" spans="1:16" x14ac:dyDescent="0.25">
      <c r="A36" s="11"/>
      <c r="G36" s="89"/>
      <c r="K36" s="65"/>
      <c r="L36" s="65"/>
      <c r="M36" s="65"/>
    </row>
    <row r="37" spans="1:16" x14ac:dyDescent="0.25">
      <c r="K37" s="65"/>
      <c r="L37" s="65"/>
      <c r="M37" s="65"/>
    </row>
    <row r="38" spans="1:16" x14ac:dyDescent="0.25">
      <c r="A38" s="11"/>
      <c r="B38" s="6"/>
      <c r="C38" s="6"/>
      <c r="D38" s="6"/>
      <c r="E38" s="7"/>
      <c r="F38" s="7"/>
      <c r="G38" s="57"/>
      <c r="H38" s="40"/>
      <c r="N38" s="2"/>
    </row>
    <row r="39" spans="1:16" x14ac:dyDescent="0.25">
      <c r="A39" s="13"/>
      <c r="B39" s="13"/>
      <c r="C39" s="13"/>
      <c r="D39" s="13"/>
      <c r="E39" s="13"/>
      <c r="F39" s="13"/>
      <c r="G39" s="89"/>
      <c r="K39" s="65"/>
      <c r="L39" s="65"/>
      <c r="M39" s="65"/>
    </row>
    <row r="40" spans="1:16" x14ac:dyDescent="0.25">
      <c r="K40" s="65"/>
      <c r="L40" s="65"/>
      <c r="M40" s="65"/>
    </row>
    <row r="41" spans="1:16" x14ac:dyDescent="0.25">
      <c r="K41" s="65"/>
      <c r="L41" s="65"/>
      <c r="M41" s="65"/>
    </row>
    <row r="42" spans="1:16" x14ac:dyDescent="0.25">
      <c r="K42" s="65"/>
      <c r="L42" s="65"/>
      <c r="M42" s="65"/>
    </row>
    <row r="43" spans="1:16" x14ac:dyDescent="0.25">
      <c r="A43" s="13"/>
      <c r="B43" s="13"/>
      <c r="C43" s="13"/>
      <c r="D43" s="13"/>
      <c r="E43" s="13"/>
      <c r="F43" s="13"/>
      <c r="G43" s="89"/>
      <c r="K43" s="65"/>
      <c r="L43" s="65"/>
      <c r="M43" s="65"/>
    </row>
    <row r="44" spans="1:16" x14ac:dyDescent="0.25">
      <c r="K44" s="65"/>
      <c r="L44" s="65"/>
      <c r="M44" s="65"/>
    </row>
    <row r="45" spans="1:16" x14ac:dyDescent="0.25">
      <c r="K45" s="65"/>
      <c r="L45" s="65"/>
      <c r="M45" s="65"/>
    </row>
    <row r="46" spans="1:16" x14ac:dyDescent="0.25">
      <c r="K46" s="65"/>
      <c r="L46" s="65"/>
      <c r="M46" s="65"/>
    </row>
    <row r="47" spans="1:16" x14ac:dyDescent="0.25">
      <c r="A47" s="11"/>
      <c r="G47" s="89"/>
      <c r="K47" s="65"/>
      <c r="L47" s="65"/>
      <c r="M47" s="65"/>
    </row>
    <row r="48" spans="1:16" ht="22.5" customHeight="1" x14ac:dyDescent="0.25">
      <c r="A48" s="13"/>
      <c r="B48" s="13"/>
      <c r="C48" s="13"/>
      <c r="D48" s="13"/>
      <c r="G48" s="89"/>
      <c r="H48" s="13"/>
      <c r="K48" s="35"/>
      <c r="L48" s="35"/>
      <c r="M48" s="62"/>
      <c r="N48" s="63"/>
      <c r="O48" s="38"/>
      <c r="P48" s="38"/>
    </row>
    <row r="49" spans="3:16" x14ac:dyDescent="0.25">
      <c r="K49" s="64"/>
      <c r="L49" s="44"/>
      <c r="M49" s="44"/>
      <c r="N49" s="40"/>
      <c r="O49" s="38"/>
      <c r="P49" s="38"/>
    </row>
    <row r="50" spans="3:16" s="13" customFormat="1" x14ac:dyDescent="0.25">
      <c r="C50" s="2"/>
      <c r="D50" s="2"/>
      <c r="E50" s="2"/>
      <c r="F50" s="2"/>
      <c r="G50" s="2"/>
      <c r="H50" s="2"/>
      <c r="I50" s="94"/>
      <c r="N50" s="91"/>
    </row>
    <row r="51" spans="3:16" s="13" customFormat="1" x14ac:dyDescent="0.25">
      <c r="C51" s="2"/>
      <c r="D51" s="2"/>
      <c r="E51" s="2"/>
      <c r="F51" s="2"/>
      <c r="G51" s="65"/>
      <c r="H51" s="2"/>
      <c r="I51" s="94"/>
      <c r="N51" s="91"/>
    </row>
    <row r="52" spans="3:16" s="13" customFormat="1" x14ac:dyDescent="0.25">
      <c r="C52" s="2"/>
      <c r="D52" s="2"/>
      <c r="E52" s="92"/>
      <c r="F52" s="2"/>
      <c r="G52" s="2"/>
      <c r="H52" s="2"/>
      <c r="I52" s="94"/>
      <c r="N52" s="91"/>
    </row>
    <row r="53" spans="3:16" s="13" customFormat="1" x14ac:dyDescent="0.25">
      <c r="C53" s="2"/>
      <c r="D53" s="2"/>
      <c r="E53" s="92"/>
      <c r="F53" s="2"/>
      <c r="G53" s="2"/>
      <c r="H53" s="2"/>
      <c r="I53" s="94"/>
      <c r="N53" s="91"/>
    </row>
    <row r="54" spans="3:16" s="13" customFormat="1" x14ac:dyDescent="0.25">
      <c r="C54" s="2"/>
      <c r="D54" s="2"/>
      <c r="E54" s="92"/>
      <c r="F54" s="2"/>
      <c r="G54" s="2"/>
      <c r="H54" s="2"/>
      <c r="I54" s="94"/>
      <c r="N54" s="91"/>
    </row>
    <row r="55" spans="3:16" s="13" customFormat="1" x14ac:dyDescent="0.25">
      <c r="C55" s="2"/>
      <c r="D55" s="2"/>
      <c r="E55" s="92"/>
      <c r="F55" s="2"/>
      <c r="G55" s="2"/>
      <c r="H55" s="2"/>
      <c r="I55" s="94"/>
      <c r="N55" s="91"/>
    </row>
    <row r="56" spans="3:16" s="13" customFormat="1" x14ac:dyDescent="0.25">
      <c r="C56" s="2"/>
      <c r="D56" s="2"/>
      <c r="E56" s="92"/>
      <c r="F56" s="2"/>
      <c r="G56" s="2"/>
      <c r="H56" s="2"/>
      <c r="I56" s="94"/>
      <c r="N56" s="91"/>
    </row>
    <row r="57" spans="3:16" s="13" customFormat="1" x14ac:dyDescent="0.25">
      <c r="C57" s="2"/>
      <c r="D57" s="2"/>
      <c r="E57" s="2"/>
      <c r="F57" s="2"/>
      <c r="G57" s="2"/>
      <c r="H57" s="2"/>
      <c r="I57" s="94"/>
      <c r="N57" s="91"/>
    </row>
    <row r="58" spans="3:16" x14ac:dyDescent="0.25">
      <c r="K58" s="65"/>
      <c r="L58" s="65"/>
      <c r="M58" s="65"/>
    </row>
    <row r="59" spans="3:16" ht="15.75" customHeight="1" x14ac:dyDescent="0.25">
      <c r="D59" s="29"/>
      <c r="K59" s="65"/>
      <c r="L59" s="65"/>
      <c r="M59" s="65"/>
    </row>
    <row r="60" spans="3:16" ht="15.75" customHeight="1" x14ac:dyDescent="0.25">
      <c r="D60" s="29"/>
      <c r="K60" s="65"/>
      <c r="L60" s="65"/>
      <c r="M60" s="65"/>
    </row>
    <row r="61" spans="3:16" ht="15.75" customHeight="1" x14ac:dyDescent="0.25">
      <c r="D61" s="29"/>
      <c r="K61" s="65"/>
      <c r="L61" s="65"/>
      <c r="M61" s="65"/>
    </row>
    <row r="62" spans="3:16" x14ac:dyDescent="0.25">
      <c r="K62" s="65"/>
      <c r="L62" s="65"/>
      <c r="M62" s="65"/>
    </row>
    <row r="63" spans="3:16" x14ac:dyDescent="0.25">
      <c r="K63" s="65"/>
      <c r="L63" s="65"/>
      <c r="M63" s="65"/>
    </row>
    <row r="64" spans="3:16" x14ac:dyDescent="0.25">
      <c r="K64" s="65"/>
      <c r="L64" s="65"/>
      <c r="M64" s="65"/>
    </row>
    <row r="65" spans="1:14" x14ac:dyDescent="0.25">
      <c r="K65" s="65"/>
      <c r="L65" s="65"/>
      <c r="M65" s="65"/>
    </row>
    <row r="66" spans="1:14" x14ac:dyDescent="0.25">
      <c r="K66" s="65"/>
      <c r="L66" s="65"/>
      <c r="M66" s="65"/>
    </row>
    <row r="67" spans="1:14" x14ac:dyDescent="0.25">
      <c r="K67" s="65"/>
      <c r="L67" s="65"/>
      <c r="M67" s="65"/>
    </row>
    <row r="68" spans="1:14" x14ac:dyDescent="0.25">
      <c r="K68" s="65"/>
      <c r="L68" s="65"/>
      <c r="M68" s="65"/>
    </row>
    <row r="69" spans="1:14" x14ac:dyDescent="0.25">
      <c r="F69" s="93"/>
      <c r="K69" s="65"/>
      <c r="L69" s="65"/>
      <c r="M69" s="65"/>
    </row>
    <row r="70" spans="1:14" x14ac:dyDescent="0.25">
      <c r="K70" s="65"/>
      <c r="L70" s="65"/>
      <c r="M70" s="65"/>
    </row>
    <row r="71" spans="1:14" x14ac:dyDescent="0.25">
      <c r="K71" s="65"/>
      <c r="L71" s="65"/>
      <c r="M71" s="65"/>
    </row>
    <row r="72" spans="1:14" x14ac:dyDescent="0.25">
      <c r="K72" s="65"/>
      <c r="L72" s="65"/>
      <c r="M72" s="65"/>
    </row>
    <row r="73" spans="1:14" s="13" customFormat="1" x14ac:dyDescent="0.25">
      <c r="A73" s="11"/>
      <c r="B73" s="4"/>
      <c r="C73" s="4"/>
      <c r="D73" s="4"/>
      <c r="E73" s="4"/>
      <c r="F73" s="4"/>
      <c r="G73" s="76"/>
      <c r="I73" s="94"/>
    </row>
    <row r="74" spans="1:14" x14ac:dyDescent="0.25">
      <c r="A74" s="13"/>
      <c r="B74" s="13"/>
      <c r="C74" s="13"/>
      <c r="D74" s="13"/>
      <c r="E74" s="13"/>
      <c r="F74" s="13"/>
      <c r="G74" s="89"/>
      <c r="K74" s="65"/>
      <c r="L74" s="65"/>
      <c r="M74" s="65"/>
    </row>
    <row r="75" spans="1:14" x14ac:dyDescent="0.25">
      <c r="K75" s="65"/>
      <c r="L75" s="65"/>
      <c r="M75" s="65"/>
    </row>
    <row r="76" spans="1:14" x14ac:dyDescent="0.25">
      <c r="K76" s="65"/>
      <c r="L76" s="65"/>
      <c r="M76" s="65"/>
    </row>
    <row r="77" spans="1:14" x14ac:dyDescent="0.25">
      <c r="K77" s="65"/>
      <c r="L77" s="65"/>
      <c r="M77" s="65"/>
    </row>
    <row r="78" spans="1:14" x14ac:dyDescent="0.25">
      <c r="K78" s="65"/>
      <c r="L78" s="65"/>
      <c r="M78" s="65"/>
    </row>
    <row r="79" spans="1:14" x14ac:dyDescent="0.25">
      <c r="A79" s="11"/>
      <c r="B79" s="4"/>
      <c r="C79" s="6"/>
      <c r="D79" s="6"/>
      <c r="E79" s="6"/>
      <c r="F79" s="6"/>
      <c r="G79" s="76"/>
      <c r="N79" s="2"/>
    </row>
    <row r="80" spans="1:14" x14ac:dyDescent="0.25">
      <c r="A80" s="13"/>
      <c r="B80" s="13"/>
      <c r="C80" s="13"/>
      <c r="D80" s="13"/>
      <c r="E80" s="13"/>
      <c r="F80" s="13"/>
      <c r="G80" s="89"/>
      <c r="K80" s="65"/>
      <c r="L80" s="65"/>
      <c r="M80" s="65"/>
    </row>
    <row r="81" spans="1:14" x14ac:dyDescent="0.25">
      <c r="K81" s="65"/>
      <c r="L81" s="65"/>
      <c r="M81" s="65"/>
    </row>
    <row r="82" spans="1:14" x14ac:dyDescent="0.25">
      <c r="K82" s="65"/>
      <c r="L82" s="65"/>
      <c r="M82" s="65"/>
    </row>
    <row r="83" spans="1:14" x14ac:dyDescent="0.25">
      <c r="K83" s="65"/>
      <c r="L83" s="65"/>
      <c r="M83" s="65"/>
    </row>
    <row r="84" spans="1:14" ht="14.25" customHeight="1" x14ac:dyDescent="0.25">
      <c r="A84" s="11"/>
      <c r="B84" s="4"/>
      <c r="C84" s="6"/>
      <c r="D84" s="6"/>
      <c r="E84" s="6"/>
      <c r="F84" s="6"/>
      <c r="G84" s="76"/>
      <c r="N84" s="2"/>
    </row>
    <row r="85" spans="1:14" x14ac:dyDescent="0.25">
      <c r="A85" s="13"/>
      <c r="B85" s="13"/>
      <c r="C85" s="13"/>
      <c r="D85" s="13"/>
      <c r="E85" s="13"/>
      <c r="F85" s="13"/>
      <c r="G85" s="89"/>
      <c r="K85" s="65"/>
      <c r="L85" s="65"/>
      <c r="M85" s="65"/>
    </row>
    <row r="86" spans="1:14" x14ac:dyDescent="0.25">
      <c r="K86" s="65"/>
      <c r="L86" s="65"/>
      <c r="M86" s="65"/>
    </row>
    <row r="87" spans="1:14" x14ac:dyDescent="0.25">
      <c r="K87" s="65"/>
      <c r="L87" s="65"/>
      <c r="M87" s="65"/>
    </row>
    <row r="88" spans="1:14" x14ac:dyDescent="0.25">
      <c r="K88" s="65"/>
      <c r="L88" s="65"/>
      <c r="M88" s="65"/>
    </row>
    <row r="89" spans="1:14" x14ac:dyDescent="0.25">
      <c r="K89" s="65"/>
      <c r="L89" s="65"/>
      <c r="M89" s="65"/>
    </row>
    <row r="90" spans="1:14" x14ac:dyDescent="0.25">
      <c r="K90" s="65"/>
      <c r="L90" s="65"/>
      <c r="M90" s="65"/>
    </row>
    <row r="91" spans="1:14" x14ac:dyDescent="0.25">
      <c r="A91" s="11"/>
      <c r="B91" s="4"/>
      <c r="C91" s="6"/>
      <c r="D91" s="6"/>
      <c r="E91" s="6"/>
      <c r="F91" s="6"/>
      <c r="G91" s="76"/>
      <c r="N91" s="2"/>
    </row>
    <row r="92" spans="1:14" x14ac:dyDescent="0.25">
      <c r="A92" s="11"/>
      <c r="B92" s="4"/>
      <c r="C92" s="6"/>
      <c r="D92" s="6"/>
      <c r="E92" s="6"/>
      <c r="F92" s="6"/>
      <c r="G92" s="76"/>
      <c r="N92" s="2"/>
    </row>
    <row r="93" spans="1:14" x14ac:dyDescent="0.25">
      <c r="A93" s="11"/>
      <c r="B93" s="4"/>
      <c r="C93" s="6"/>
      <c r="D93" s="6"/>
      <c r="E93" s="6"/>
      <c r="F93" s="6"/>
      <c r="G93" s="76"/>
      <c r="N93" s="2"/>
    </row>
    <row r="94" spans="1:14" x14ac:dyDescent="0.25">
      <c r="A94" s="11"/>
      <c r="B94" s="4"/>
      <c r="C94" s="6"/>
      <c r="D94" s="6"/>
      <c r="E94" s="6"/>
      <c r="F94" s="6"/>
      <c r="G94" s="76"/>
      <c r="N94" s="2"/>
    </row>
    <row r="95" spans="1:14" x14ac:dyDescent="0.25">
      <c r="A95" s="11"/>
      <c r="B95" s="4"/>
      <c r="C95" s="6"/>
      <c r="D95" s="6"/>
      <c r="E95" s="6"/>
      <c r="F95" s="6"/>
      <c r="G95" s="76"/>
      <c r="N95" s="2"/>
    </row>
    <row r="96" spans="1:14" x14ac:dyDescent="0.25">
      <c r="A96" s="11"/>
      <c r="B96" s="4"/>
      <c r="C96" s="6"/>
      <c r="D96" s="6"/>
      <c r="E96" s="6"/>
      <c r="F96" s="6"/>
      <c r="G96" s="76"/>
      <c r="N96" s="2"/>
    </row>
    <row r="97" spans="1:16" x14ac:dyDescent="0.25">
      <c r="A97" s="11"/>
      <c r="B97" s="4"/>
      <c r="C97" s="6"/>
      <c r="D97" s="6"/>
      <c r="E97" s="6"/>
      <c r="F97" s="6"/>
      <c r="G97" s="76"/>
      <c r="N97" s="2"/>
    </row>
    <row r="98" spans="1:16" x14ac:dyDescent="0.25">
      <c r="A98" s="11"/>
      <c r="B98" s="4"/>
      <c r="C98" s="6"/>
      <c r="D98" s="6"/>
      <c r="E98" s="6"/>
      <c r="F98" s="6"/>
      <c r="G98" s="76"/>
      <c r="N98" s="2"/>
    </row>
    <row r="99" spans="1:16" x14ac:dyDescent="0.25">
      <c r="A99" s="11"/>
      <c r="B99" s="4"/>
      <c r="C99" s="6"/>
      <c r="D99" s="6"/>
      <c r="E99" s="6"/>
      <c r="F99" s="6"/>
      <c r="G99" s="76"/>
      <c r="N99" s="2"/>
    </row>
    <row r="100" spans="1:16" x14ac:dyDescent="0.25">
      <c r="A100" s="11"/>
      <c r="B100" s="4"/>
      <c r="C100" s="6"/>
      <c r="D100" s="6"/>
      <c r="E100" s="6"/>
      <c r="F100" s="6"/>
      <c r="G100" s="76"/>
      <c r="N100" s="2"/>
    </row>
    <row r="101" spans="1:16" x14ac:dyDescent="0.25">
      <c r="A101" s="11"/>
      <c r="B101" s="4"/>
      <c r="C101" s="6"/>
      <c r="D101" s="6"/>
      <c r="E101" s="6"/>
      <c r="F101" s="6"/>
      <c r="G101" s="76"/>
      <c r="N101" s="2"/>
    </row>
    <row r="102" spans="1:16" x14ac:dyDescent="0.25">
      <c r="K102" s="65"/>
      <c r="L102" s="65"/>
      <c r="M102" s="65"/>
    </row>
    <row r="103" spans="1:16" x14ac:dyDescent="0.25">
      <c r="K103" s="65"/>
      <c r="L103" s="65"/>
      <c r="M103" s="65"/>
    </row>
    <row r="104" spans="1:16" x14ac:dyDescent="0.25">
      <c r="K104" s="65"/>
      <c r="L104" s="65"/>
      <c r="M104" s="65"/>
    </row>
    <row r="105" spans="1:16" x14ac:dyDescent="0.25">
      <c r="K105" s="65"/>
      <c r="L105" s="65"/>
      <c r="M105" s="65"/>
    </row>
    <row r="106" spans="1:16" x14ac:dyDescent="0.25">
      <c r="K106" s="65"/>
      <c r="L106" s="65"/>
      <c r="M106" s="65"/>
    </row>
    <row r="107" spans="1:16" s="38" customFormat="1" x14ac:dyDescent="0.25">
      <c r="A107" s="69"/>
      <c r="B107" s="69"/>
      <c r="C107" s="69"/>
      <c r="D107" s="69"/>
      <c r="E107" s="69"/>
      <c r="F107" s="69"/>
      <c r="G107" s="83"/>
      <c r="H107" s="71"/>
      <c r="I107" s="271"/>
      <c r="J107" s="35"/>
      <c r="K107" s="35"/>
      <c r="L107" s="79"/>
    </row>
    <row r="108" spans="1:16" x14ac:dyDescent="0.25">
      <c r="K108" s="35"/>
      <c r="L108" s="35"/>
      <c r="M108" s="62"/>
      <c r="N108" s="63"/>
      <c r="O108" s="38"/>
      <c r="P108" s="38"/>
    </row>
    <row r="109" spans="1:16" ht="22.5" customHeight="1" x14ac:dyDescent="0.25">
      <c r="A109" s="13"/>
      <c r="B109" s="13"/>
      <c r="C109" s="13"/>
      <c r="D109" s="13"/>
      <c r="G109" s="13"/>
      <c r="H109" s="13"/>
      <c r="K109" s="35"/>
      <c r="L109" s="35"/>
      <c r="M109" s="62"/>
      <c r="N109" s="63"/>
      <c r="O109" s="38"/>
      <c r="P109" s="38"/>
    </row>
    <row r="110" spans="1:16" x14ac:dyDescent="0.25">
      <c r="K110" s="64"/>
      <c r="L110" s="44"/>
      <c r="M110" s="44"/>
      <c r="N110" s="40"/>
      <c r="O110" s="38"/>
      <c r="P110" s="38"/>
    </row>
    <row r="111" spans="1:16" s="13" customFormat="1" x14ac:dyDescent="0.25">
      <c r="C111" s="2"/>
      <c r="D111" s="2"/>
      <c r="E111" s="2"/>
      <c r="F111" s="2"/>
      <c r="G111" s="2"/>
      <c r="H111" s="2"/>
      <c r="I111" s="94"/>
      <c r="N111" s="91"/>
    </row>
    <row r="112" spans="1:16" s="13" customFormat="1" x14ac:dyDescent="0.25">
      <c r="C112" s="2"/>
      <c r="D112" s="2"/>
      <c r="E112" s="2"/>
      <c r="F112" s="2"/>
      <c r="G112" s="2"/>
      <c r="H112" s="2"/>
      <c r="I112" s="94"/>
      <c r="N112" s="91"/>
    </row>
    <row r="113" spans="1:14" s="13" customFormat="1" x14ac:dyDescent="0.25">
      <c r="C113" s="2"/>
      <c r="D113" s="2"/>
      <c r="E113" s="2"/>
      <c r="F113" s="2"/>
      <c r="G113" s="2"/>
      <c r="H113" s="2"/>
      <c r="I113" s="94"/>
      <c r="N113" s="91"/>
    </row>
    <row r="114" spans="1:14" x14ac:dyDescent="0.25">
      <c r="K114" s="65"/>
      <c r="L114" s="65"/>
      <c r="M114" s="65"/>
    </row>
    <row r="115" spans="1:14" ht="15.75" customHeight="1" x14ac:dyDescent="0.25">
      <c r="D115" s="29"/>
      <c r="K115" s="65"/>
      <c r="L115" s="65"/>
      <c r="M115" s="65"/>
    </row>
    <row r="116" spans="1:14" x14ac:dyDescent="0.25">
      <c r="K116" s="65"/>
      <c r="L116" s="65"/>
      <c r="M116" s="65"/>
    </row>
    <row r="117" spans="1:14" x14ac:dyDescent="0.25">
      <c r="K117" s="65"/>
      <c r="L117" s="65"/>
      <c r="M117" s="65"/>
    </row>
    <row r="118" spans="1:14" x14ac:dyDescent="0.25">
      <c r="K118" s="65"/>
      <c r="L118" s="65"/>
      <c r="M118" s="65"/>
    </row>
    <row r="119" spans="1:14" x14ac:dyDescent="0.25">
      <c r="K119" s="65"/>
      <c r="L119" s="65"/>
      <c r="M119" s="65"/>
    </row>
    <row r="120" spans="1:14" x14ac:dyDescent="0.25">
      <c r="E120" s="93"/>
      <c r="F120" s="93"/>
      <c r="K120" s="65"/>
      <c r="L120" s="65"/>
      <c r="M120" s="65"/>
    </row>
    <row r="121" spans="1:14" x14ac:dyDescent="0.25">
      <c r="K121" s="65"/>
      <c r="L121" s="65"/>
      <c r="M121" s="65"/>
    </row>
    <row r="122" spans="1:14" x14ac:dyDescent="0.25">
      <c r="K122" s="65"/>
      <c r="L122" s="65"/>
      <c r="M122" s="65"/>
    </row>
    <row r="123" spans="1:14" x14ac:dyDescent="0.25">
      <c r="K123" s="65"/>
      <c r="L123" s="65"/>
      <c r="M123" s="65"/>
    </row>
    <row r="124" spans="1:14" x14ac:dyDescent="0.25">
      <c r="A124" s="13"/>
      <c r="B124" s="13"/>
      <c r="C124" s="13"/>
      <c r="D124" s="13"/>
      <c r="E124" s="13"/>
      <c r="F124" s="13"/>
      <c r="K124" s="65"/>
      <c r="L124" s="65"/>
      <c r="M124" s="65"/>
    </row>
    <row r="125" spans="1:14" x14ac:dyDescent="0.25">
      <c r="K125" s="65"/>
      <c r="L125" s="65"/>
      <c r="M125" s="65"/>
    </row>
    <row r="126" spans="1:14" x14ac:dyDescent="0.25">
      <c r="K126" s="65"/>
      <c r="L126" s="65"/>
      <c r="M126" s="65"/>
    </row>
    <row r="127" spans="1:14" x14ac:dyDescent="0.25">
      <c r="K127" s="65"/>
      <c r="L127" s="65"/>
      <c r="M127" s="65"/>
    </row>
    <row r="128" spans="1:14" x14ac:dyDescent="0.25">
      <c r="K128" s="65"/>
      <c r="L128" s="65"/>
      <c r="M128" s="65"/>
    </row>
    <row r="129" spans="1:13" x14ac:dyDescent="0.25">
      <c r="K129" s="65"/>
      <c r="L129" s="65"/>
      <c r="M129" s="65"/>
    </row>
    <row r="130" spans="1:13" x14ac:dyDescent="0.25">
      <c r="A130" s="13"/>
      <c r="B130" s="13"/>
      <c r="C130" s="13"/>
      <c r="D130" s="13"/>
      <c r="E130" s="13"/>
      <c r="F130" s="13"/>
      <c r="K130" s="65"/>
      <c r="L130" s="65"/>
      <c r="M130" s="65"/>
    </row>
    <row r="131" spans="1:13" x14ac:dyDescent="0.25">
      <c r="K131" s="65"/>
      <c r="L131" s="65"/>
      <c r="M131" s="65"/>
    </row>
    <row r="132" spans="1:13" x14ac:dyDescent="0.25">
      <c r="K132" s="65"/>
      <c r="L132" s="65"/>
      <c r="M132" s="65"/>
    </row>
    <row r="133" spans="1:13" x14ac:dyDescent="0.25">
      <c r="K133" s="65"/>
      <c r="L133" s="65"/>
      <c r="M133" s="65"/>
    </row>
    <row r="134" spans="1:13" x14ac:dyDescent="0.25">
      <c r="K134" s="65"/>
      <c r="L134" s="65"/>
      <c r="M134" s="65"/>
    </row>
    <row r="135" spans="1:13" x14ac:dyDescent="0.25">
      <c r="A135" s="13"/>
      <c r="B135" s="13"/>
      <c r="C135" s="13"/>
      <c r="D135" s="13"/>
      <c r="K135" s="65"/>
      <c r="L135" s="65"/>
      <c r="M135" s="65"/>
    </row>
    <row r="136" spans="1:13" x14ac:dyDescent="0.25">
      <c r="A136" s="13"/>
      <c r="K136" s="65"/>
      <c r="L136" s="65"/>
      <c r="M136" s="65"/>
    </row>
    <row r="137" spans="1:13" x14ac:dyDescent="0.25">
      <c r="A137" s="13"/>
      <c r="K137" s="65"/>
      <c r="L137" s="65"/>
      <c r="M137" s="65"/>
    </row>
    <row r="138" spans="1:13" x14ac:dyDescent="0.25">
      <c r="A138" s="13"/>
      <c r="K138" s="65"/>
      <c r="L138" s="65"/>
      <c r="M138" s="65"/>
    </row>
    <row r="139" spans="1:13" x14ac:dyDescent="0.25">
      <c r="A139" s="13"/>
      <c r="K139" s="65"/>
      <c r="L139" s="65"/>
      <c r="M139" s="65"/>
    </row>
    <row r="140" spans="1:13" x14ac:dyDescent="0.25">
      <c r="A140" s="13"/>
      <c r="K140" s="65"/>
      <c r="L140" s="65"/>
      <c r="M140" s="65"/>
    </row>
    <row r="141" spans="1:13" x14ac:dyDescent="0.25">
      <c r="A141" s="13"/>
      <c r="K141" s="65"/>
      <c r="L141" s="65"/>
      <c r="M141" s="65"/>
    </row>
    <row r="142" spans="1:13" x14ac:dyDescent="0.25">
      <c r="A142" s="13"/>
      <c r="K142" s="65"/>
      <c r="L142" s="65"/>
      <c r="M142" s="65"/>
    </row>
    <row r="143" spans="1:13" x14ac:dyDescent="0.25">
      <c r="K143" s="65"/>
      <c r="L143" s="65"/>
      <c r="M143" s="65"/>
    </row>
    <row r="144" spans="1:13" x14ac:dyDescent="0.25">
      <c r="K144" s="65"/>
      <c r="L144" s="65"/>
      <c r="M144" s="65"/>
    </row>
    <row r="145" spans="1:13" x14ac:dyDescent="0.25">
      <c r="K145" s="65"/>
      <c r="L145" s="65"/>
      <c r="M145" s="65"/>
    </row>
    <row r="146" spans="1:13" x14ac:dyDescent="0.25">
      <c r="K146" s="65"/>
      <c r="L146" s="65"/>
      <c r="M146" s="65"/>
    </row>
    <row r="147" spans="1:13" x14ac:dyDescent="0.25">
      <c r="A147" s="13"/>
      <c r="B147" s="13"/>
      <c r="C147" s="13"/>
      <c r="D147" s="13"/>
      <c r="E147" s="13"/>
      <c r="F147" s="13"/>
      <c r="K147" s="65"/>
      <c r="L147" s="65"/>
      <c r="M147" s="65"/>
    </row>
    <row r="148" spans="1:13" x14ac:dyDescent="0.25">
      <c r="K148" s="65"/>
      <c r="L148" s="65"/>
      <c r="M148" s="65"/>
    </row>
    <row r="149" spans="1:13" x14ac:dyDescent="0.25">
      <c r="K149" s="65"/>
      <c r="L149" s="65"/>
      <c r="M149" s="65"/>
    </row>
    <row r="150" spans="1:13" x14ac:dyDescent="0.25">
      <c r="K150" s="65"/>
      <c r="L150" s="65"/>
      <c r="M150" s="65"/>
    </row>
    <row r="151" spans="1:13" x14ac:dyDescent="0.25">
      <c r="K151" s="65"/>
      <c r="L151" s="65"/>
      <c r="M151" s="65"/>
    </row>
    <row r="152" spans="1:13" x14ac:dyDescent="0.25">
      <c r="K152" s="65"/>
      <c r="L152" s="65"/>
      <c r="M152" s="65"/>
    </row>
    <row r="153" spans="1:13" x14ac:dyDescent="0.25">
      <c r="K153" s="65"/>
      <c r="L153" s="65"/>
      <c r="M153" s="65"/>
    </row>
    <row r="154" spans="1:13" x14ac:dyDescent="0.25">
      <c r="K154" s="65"/>
      <c r="L154" s="65"/>
      <c r="M154" s="65"/>
    </row>
    <row r="155" spans="1:13" x14ac:dyDescent="0.25">
      <c r="K155" s="65"/>
      <c r="L155" s="65"/>
      <c r="M155" s="65"/>
    </row>
    <row r="156" spans="1:13" x14ac:dyDescent="0.25">
      <c r="K156" s="65"/>
      <c r="L156" s="65"/>
      <c r="M156" s="65"/>
    </row>
    <row r="157" spans="1:13" x14ac:dyDescent="0.25">
      <c r="K157" s="65"/>
      <c r="L157" s="65"/>
      <c r="M157" s="65"/>
    </row>
    <row r="158" spans="1:13" x14ac:dyDescent="0.25">
      <c r="K158" s="65"/>
      <c r="L158" s="65"/>
      <c r="M158" s="65"/>
    </row>
    <row r="159" spans="1:13" x14ac:dyDescent="0.25">
      <c r="K159" s="65"/>
      <c r="L159" s="65"/>
      <c r="M159" s="65"/>
    </row>
    <row r="160" spans="1:13" x14ac:dyDescent="0.25">
      <c r="K160" s="65"/>
      <c r="L160" s="65"/>
      <c r="M160" s="65"/>
    </row>
    <row r="161" spans="1:13" x14ac:dyDescent="0.25">
      <c r="K161" s="65"/>
      <c r="L161" s="65"/>
      <c r="M161" s="65"/>
    </row>
    <row r="162" spans="1:13" x14ac:dyDescent="0.25">
      <c r="A162" s="13"/>
      <c r="B162" s="13"/>
      <c r="C162" s="13"/>
      <c r="D162" s="13"/>
      <c r="E162" s="13"/>
      <c r="F162" s="13"/>
      <c r="K162" s="65"/>
      <c r="L162" s="65"/>
      <c r="M162" s="65"/>
    </row>
    <row r="163" spans="1:13" x14ac:dyDescent="0.25">
      <c r="K163" s="65"/>
      <c r="L163" s="65"/>
      <c r="M163" s="65"/>
    </row>
    <row r="164" spans="1:13" x14ac:dyDescent="0.25">
      <c r="K164" s="65"/>
      <c r="L164" s="65"/>
      <c r="M164" s="65"/>
    </row>
    <row r="165" spans="1:13" x14ac:dyDescent="0.25">
      <c r="K165" s="65"/>
      <c r="L165" s="65"/>
      <c r="M165" s="65"/>
    </row>
    <row r="166" spans="1:13" x14ac:dyDescent="0.25">
      <c r="K166" s="65"/>
      <c r="L166" s="65"/>
      <c r="M166" s="65"/>
    </row>
    <row r="167" spans="1:13" x14ac:dyDescent="0.25">
      <c r="A167" s="13"/>
      <c r="B167" s="13"/>
      <c r="C167" s="13"/>
      <c r="D167" s="13"/>
      <c r="E167" s="13"/>
      <c r="F167" s="13"/>
      <c r="K167" s="65"/>
      <c r="L167" s="65"/>
      <c r="M167" s="65"/>
    </row>
    <row r="168" spans="1:13" x14ac:dyDescent="0.25">
      <c r="K168" s="65"/>
      <c r="L168" s="65"/>
      <c r="M168" s="65"/>
    </row>
    <row r="169" spans="1:13" x14ac:dyDescent="0.25">
      <c r="K169" s="65"/>
      <c r="L169" s="65"/>
      <c r="M169" s="65"/>
    </row>
    <row r="170" spans="1:13" x14ac:dyDescent="0.25">
      <c r="K170" s="65"/>
      <c r="L170" s="65"/>
      <c r="M170" s="65"/>
    </row>
    <row r="171" spans="1:13" x14ac:dyDescent="0.25">
      <c r="A171" s="13"/>
      <c r="B171" s="13"/>
      <c r="C171" s="13"/>
      <c r="D171" s="13"/>
      <c r="E171" s="13"/>
      <c r="F171" s="13"/>
      <c r="K171" s="65"/>
      <c r="L171" s="65"/>
      <c r="M171" s="65"/>
    </row>
    <row r="172" spans="1:13" x14ac:dyDescent="0.25">
      <c r="K172" s="65"/>
      <c r="L172" s="65"/>
      <c r="M172" s="65"/>
    </row>
    <row r="173" spans="1:13" x14ac:dyDescent="0.25">
      <c r="K173" s="65"/>
      <c r="L173" s="65"/>
      <c r="M173" s="65"/>
    </row>
    <row r="174" spans="1:13" x14ac:dyDescent="0.25">
      <c r="A174" s="13"/>
      <c r="B174" s="13"/>
      <c r="C174" s="13"/>
      <c r="D174" s="13"/>
      <c r="E174" s="13"/>
      <c r="F174" s="13"/>
      <c r="K174" s="65"/>
      <c r="L174" s="65"/>
      <c r="M174" s="65"/>
    </row>
    <row r="175" spans="1:13" x14ac:dyDescent="0.25">
      <c r="K175" s="65"/>
      <c r="L175" s="65"/>
      <c r="M175" s="65"/>
    </row>
    <row r="176" spans="1:13" x14ac:dyDescent="0.25">
      <c r="K176" s="65"/>
      <c r="L176" s="65"/>
      <c r="M176" s="65"/>
    </row>
    <row r="177" spans="5:14" x14ac:dyDescent="0.25">
      <c r="K177" s="65"/>
      <c r="L177" s="65"/>
      <c r="M177" s="65"/>
    </row>
    <row r="178" spans="5:14" x14ac:dyDescent="0.25">
      <c r="K178" s="65"/>
      <c r="L178" s="65"/>
      <c r="M178" s="65"/>
    </row>
    <row r="179" spans="5:14" x14ac:dyDescent="0.25">
      <c r="K179" s="65"/>
      <c r="L179" s="65"/>
      <c r="M179" s="65"/>
    </row>
    <row r="180" spans="5:14" x14ac:dyDescent="0.25">
      <c r="K180" s="65"/>
      <c r="L180" s="65"/>
      <c r="M180" s="65"/>
    </row>
    <row r="181" spans="5:14" x14ac:dyDescent="0.25">
      <c r="K181" s="65"/>
      <c r="L181" s="65"/>
      <c r="M181" s="65"/>
    </row>
    <row r="182" spans="5:14" x14ac:dyDescent="0.25">
      <c r="K182" s="65"/>
      <c r="L182" s="65"/>
      <c r="M182" s="65"/>
    </row>
    <row r="183" spans="5:14" x14ac:dyDescent="0.25">
      <c r="K183" s="65"/>
      <c r="L183" s="65"/>
      <c r="M183" s="65"/>
    </row>
    <row r="184" spans="5:14" x14ac:dyDescent="0.25">
      <c r="K184" s="65"/>
      <c r="L184" s="65"/>
      <c r="M184" s="65"/>
    </row>
    <row r="185" spans="5:14" x14ac:dyDescent="0.25">
      <c r="K185" s="65"/>
      <c r="L185" s="65"/>
      <c r="M185" s="65"/>
    </row>
    <row r="186" spans="5:14" x14ac:dyDescent="0.25">
      <c r="K186" s="65"/>
      <c r="L186" s="65"/>
      <c r="M186" s="65"/>
    </row>
    <row r="187" spans="5:14" x14ac:dyDescent="0.25">
      <c r="K187" s="65"/>
      <c r="L187" s="65"/>
      <c r="M187" s="65"/>
    </row>
    <row r="188" spans="5:14" x14ac:dyDescent="0.25">
      <c r="K188" s="65"/>
      <c r="L188" s="65"/>
      <c r="M188" s="65"/>
    </row>
    <row r="189" spans="5:14" x14ac:dyDescent="0.25">
      <c r="K189" s="65"/>
      <c r="L189" s="65"/>
      <c r="M189" s="65"/>
    </row>
    <row r="190" spans="5:14" x14ac:dyDescent="0.25">
      <c r="K190" s="65"/>
      <c r="L190" s="65"/>
      <c r="M190" s="65"/>
    </row>
    <row r="191" spans="5:14" s="13" customFormat="1" x14ac:dyDescent="0.25">
      <c r="E191" s="94"/>
      <c r="F191" s="94"/>
      <c r="I191" s="94"/>
      <c r="N191" s="91"/>
    </row>
    <row r="192" spans="5:14" x14ac:dyDescent="0.25">
      <c r="E192" s="95"/>
      <c r="F192" s="95"/>
      <c r="K192" s="66"/>
      <c r="L192" s="66"/>
      <c r="M192" s="66"/>
    </row>
    <row r="193" spans="5:14" x14ac:dyDescent="0.25">
      <c r="E193" s="95"/>
      <c r="F193" s="95"/>
      <c r="G193" s="95"/>
      <c r="H193" s="95"/>
      <c r="J193" s="95"/>
    </row>
    <row r="194" spans="5:14" x14ac:dyDescent="0.25">
      <c r="E194" s="95"/>
      <c r="F194" s="95"/>
    </row>
    <row r="195" spans="5:14" s="13" customFormat="1" x14ac:dyDescent="0.25">
      <c r="E195" s="94"/>
      <c r="F195" s="94"/>
      <c r="I195" s="94"/>
      <c r="N195" s="91"/>
    </row>
    <row r="196" spans="5:14" x14ac:dyDescent="0.25">
      <c r="E196" s="95"/>
      <c r="F196" s="95"/>
    </row>
    <row r="197" spans="5:14" x14ac:dyDescent="0.25">
      <c r="E197" s="95"/>
      <c r="F197" s="95"/>
    </row>
    <row r="198" spans="5:14" x14ac:dyDescent="0.25">
      <c r="E198" s="95"/>
      <c r="F198" s="95"/>
    </row>
    <row r="199" spans="5:14" s="13" customFormat="1" x14ac:dyDescent="0.25">
      <c r="E199" s="94"/>
      <c r="F199" s="94"/>
      <c r="I199" s="94"/>
      <c r="N199" s="90"/>
    </row>
    <row r="200" spans="5:14" x14ac:dyDescent="0.25">
      <c r="E200" s="95"/>
      <c r="F200" s="95"/>
    </row>
    <row r="201" spans="5:14" x14ac:dyDescent="0.25">
      <c r="E201" s="95"/>
      <c r="F201" s="95"/>
    </row>
    <row r="202" spans="5:14" x14ac:dyDescent="0.25">
      <c r="E202" s="95"/>
      <c r="F202" s="95"/>
    </row>
    <row r="203" spans="5:14" x14ac:dyDescent="0.25">
      <c r="E203" s="95"/>
      <c r="F203" s="95"/>
    </row>
    <row r="204" spans="5:14" x14ac:dyDescent="0.25">
      <c r="E204" s="95"/>
      <c r="F204" s="95"/>
    </row>
    <row r="205" spans="5:14" x14ac:dyDescent="0.25">
      <c r="E205" s="95"/>
      <c r="F205" s="95"/>
    </row>
    <row r="206" spans="5:14" x14ac:dyDescent="0.25">
      <c r="E206" s="95"/>
      <c r="F206" s="95"/>
    </row>
    <row r="207" spans="5:14" x14ac:dyDescent="0.25">
      <c r="E207" s="95"/>
      <c r="F207" s="95"/>
    </row>
    <row r="208" spans="5:14" x14ac:dyDescent="0.25">
      <c r="E208" s="95"/>
      <c r="F208" s="95"/>
    </row>
    <row r="209" spans="5:14" s="13" customFormat="1" x14ac:dyDescent="0.25">
      <c r="E209" s="94"/>
      <c r="F209" s="94"/>
      <c r="I209" s="94"/>
      <c r="N209" s="90"/>
    </row>
    <row r="210" spans="5:14" x14ac:dyDescent="0.25">
      <c r="E210" s="95"/>
      <c r="F210" s="95"/>
    </row>
    <row r="211" spans="5:14" x14ac:dyDescent="0.25">
      <c r="E211" s="95"/>
      <c r="F211" s="95"/>
    </row>
    <row r="212" spans="5:14" x14ac:dyDescent="0.25">
      <c r="E212" s="95"/>
      <c r="F212" s="95"/>
    </row>
    <row r="213" spans="5:14" x14ac:dyDescent="0.25">
      <c r="E213" s="95"/>
      <c r="F213" s="95"/>
    </row>
    <row r="214" spans="5:14" x14ac:dyDescent="0.25">
      <c r="E214" s="95"/>
      <c r="F214" s="95"/>
    </row>
    <row r="215" spans="5:14" x14ac:dyDescent="0.25">
      <c r="E215" s="95"/>
      <c r="F215" s="95"/>
    </row>
    <row r="216" spans="5:14" x14ac:dyDescent="0.25">
      <c r="E216" s="95"/>
      <c r="F216" s="95"/>
    </row>
    <row r="217" spans="5:14" x14ac:dyDescent="0.25">
      <c r="E217" s="95"/>
      <c r="F217" s="95"/>
    </row>
    <row r="218" spans="5:14" x14ac:dyDescent="0.25">
      <c r="E218" s="95"/>
      <c r="F218" s="95"/>
    </row>
    <row r="219" spans="5:14" x14ac:dyDescent="0.25">
      <c r="E219" s="95"/>
      <c r="F219" s="95"/>
    </row>
    <row r="220" spans="5:14" s="13" customFormat="1" x14ac:dyDescent="0.25">
      <c r="E220" s="94"/>
      <c r="F220" s="94"/>
      <c r="I220" s="94"/>
      <c r="N220" s="90"/>
    </row>
    <row r="221" spans="5:14" x14ac:dyDescent="0.25">
      <c r="E221" s="95"/>
      <c r="F221" s="95"/>
    </row>
    <row r="222" spans="5:14" x14ac:dyDescent="0.25">
      <c r="E222" s="95"/>
      <c r="F222" s="95"/>
    </row>
    <row r="223" spans="5:14" x14ac:dyDescent="0.25">
      <c r="E223" s="95"/>
      <c r="F223" s="95"/>
    </row>
    <row r="224" spans="5:14" x14ac:dyDescent="0.25">
      <c r="E224" s="95"/>
      <c r="F224" s="95"/>
    </row>
    <row r="225" spans="5:14" x14ac:dyDescent="0.25">
      <c r="E225" s="95"/>
      <c r="F225" s="95"/>
    </row>
    <row r="226" spans="5:14" x14ac:dyDescent="0.25">
      <c r="E226" s="95"/>
      <c r="F226" s="95"/>
    </row>
    <row r="227" spans="5:14" s="13" customFormat="1" x14ac:dyDescent="0.25">
      <c r="E227" s="94"/>
      <c r="F227" s="94"/>
      <c r="I227" s="94"/>
      <c r="N227" s="90"/>
    </row>
    <row r="228" spans="5:14" x14ac:dyDescent="0.25">
      <c r="E228" s="95"/>
      <c r="F228" s="95"/>
    </row>
    <row r="229" spans="5:14" x14ac:dyDescent="0.25">
      <c r="E229" s="95"/>
      <c r="F229" s="95"/>
    </row>
    <row r="230" spans="5:14" x14ac:dyDescent="0.25">
      <c r="E230" s="95"/>
      <c r="F230" s="95"/>
    </row>
    <row r="231" spans="5:14" x14ac:dyDescent="0.25">
      <c r="E231" s="95"/>
      <c r="F231" s="95"/>
    </row>
    <row r="232" spans="5:14" x14ac:dyDescent="0.25">
      <c r="E232" s="95"/>
      <c r="F232" s="95"/>
    </row>
    <row r="233" spans="5:14" x14ac:dyDescent="0.25">
      <c r="E233" s="95"/>
      <c r="F233" s="95"/>
    </row>
    <row r="234" spans="5:14" x14ac:dyDescent="0.25">
      <c r="E234" s="95"/>
      <c r="F234" s="95"/>
    </row>
    <row r="235" spans="5:14" x14ac:dyDescent="0.25">
      <c r="E235" s="95"/>
      <c r="F235" s="95"/>
    </row>
    <row r="236" spans="5:14" x14ac:dyDescent="0.25">
      <c r="E236" s="95"/>
      <c r="F236" s="95"/>
    </row>
    <row r="237" spans="5:14" x14ac:dyDescent="0.25">
      <c r="E237" s="95"/>
      <c r="F237" s="95"/>
    </row>
    <row r="238" spans="5:14" x14ac:dyDescent="0.25">
      <c r="E238" s="95"/>
      <c r="F238" s="95"/>
    </row>
    <row r="239" spans="5:14" x14ac:dyDescent="0.25">
      <c r="E239" s="95"/>
      <c r="F239" s="95"/>
    </row>
    <row r="240" spans="5:14" x14ac:dyDescent="0.25">
      <c r="E240" s="95"/>
      <c r="F240" s="95"/>
    </row>
    <row r="241" spans="5:13" x14ac:dyDescent="0.25">
      <c r="E241" s="95"/>
      <c r="F241" s="95"/>
    </row>
    <row r="242" spans="5:13" x14ac:dyDescent="0.25">
      <c r="E242" s="95"/>
      <c r="F242" s="95"/>
    </row>
    <row r="243" spans="5:13" x14ac:dyDescent="0.25">
      <c r="E243" s="95"/>
      <c r="F243" s="95"/>
    </row>
    <row r="244" spans="5:13" x14ac:dyDescent="0.25">
      <c r="E244" s="95"/>
      <c r="F244" s="95"/>
    </row>
    <row r="245" spans="5:13" x14ac:dyDescent="0.25">
      <c r="E245" s="95"/>
      <c r="F245" s="95"/>
    </row>
    <row r="246" spans="5:13" x14ac:dyDescent="0.25">
      <c r="E246" s="95"/>
      <c r="F246" s="95"/>
    </row>
    <row r="247" spans="5:13" x14ac:dyDescent="0.25">
      <c r="E247" s="95"/>
      <c r="F247" s="95"/>
    </row>
    <row r="248" spans="5:13" x14ac:dyDescent="0.25">
      <c r="E248" s="95"/>
      <c r="F248" s="95"/>
    </row>
    <row r="249" spans="5:13" x14ac:dyDescent="0.25">
      <c r="E249" s="95"/>
      <c r="F249" s="95"/>
    </row>
    <row r="250" spans="5:13" x14ac:dyDescent="0.25">
      <c r="E250" s="95"/>
      <c r="F250" s="95"/>
    </row>
    <row r="251" spans="5:13" x14ac:dyDescent="0.25">
      <c r="E251" s="95"/>
      <c r="F251" s="95"/>
    </row>
    <row r="252" spans="5:13" x14ac:dyDescent="0.25">
      <c r="E252" s="95"/>
      <c r="F252" s="95"/>
    </row>
    <row r="253" spans="5:13" x14ac:dyDescent="0.25">
      <c r="E253" s="95"/>
      <c r="F253" s="95"/>
    </row>
    <row r="254" spans="5:13" x14ac:dyDescent="0.25">
      <c r="E254" s="95"/>
      <c r="F254" s="95"/>
    </row>
    <row r="255" spans="5:13" x14ac:dyDescent="0.25">
      <c r="E255" s="95"/>
      <c r="F255" s="95"/>
      <c r="K255" s="38"/>
      <c r="L255" s="38"/>
      <c r="M255" s="38"/>
    </row>
    <row r="256" spans="5:13" x14ac:dyDescent="0.25">
      <c r="E256" s="95"/>
      <c r="F256" s="95"/>
      <c r="K256" s="38"/>
      <c r="L256" s="38"/>
      <c r="M256" s="38"/>
    </row>
    <row r="257" spans="5:14" s="13" customFormat="1" x14ac:dyDescent="0.25">
      <c r="E257" s="94"/>
      <c r="F257" s="94"/>
      <c r="I257" s="94"/>
      <c r="K257" s="42"/>
      <c r="L257" s="42"/>
      <c r="M257" s="42"/>
      <c r="N257" s="90"/>
    </row>
    <row r="258" spans="5:14" x14ac:dyDescent="0.25">
      <c r="E258" s="95"/>
      <c r="F258" s="95"/>
      <c r="K258" s="38"/>
      <c r="L258" s="38"/>
      <c r="M258" s="38"/>
    </row>
    <row r="259" spans="5:14" x14ac:dyDescent="0.25">
      <c r="E259" s="95"/>
      <c r="F259" s="95"/>
      <c r="K259" s="38"/>
      <c r="L259" s="38"/>
      <c r="M259" s="38"/>
    </row>
    <row r="261" spans="5:14" s="13" customFormat="1" x14ac:dyDescent="0.25">
      <c r="E261" s="94"/>
      <c r="F261" s="94"/>
      <c r="I261" s="94"/>
      <c r="N261" s="90"/>
    </row>
    <row r="262" spans="5:14" x14ac:dyDescent="0.25">
      <c r="E262" s="95"/>
      <c r="F262" s="95"/>
    </row>
    <row r="263" spans="5:14" x14ac:dyDescent="0.25">
      <c r="E263" s="95"/>
      <c r="F263" s="95"/>
    </row>
    <row r="264" spans="5:14" x14ac:dyDescent="0.25">
      <c r="E264" s="95"/>
      <c r="F264" s="95"/>
    </row>
    <row r="265" spans="5:14" s="13" customFormat="1" x14ac:dyDescent="0.25">
      <c r="E265" s="94"/>
      <c r="F265" s="94"/>
      <c r="I265" s="94"/>
      <c r="N265" s="90"/>
    </row>
    <row r="266" spans="5:14" x14ac:dyDescent="0.25">
      <c r="E266" s="95"/>
      <c r="F266" s="95"/>
    </row>
    <row r="267" spans="5:14" x14ac:dyDescent="0.25">
      <c r="E267" s="95"/>
      <c r="F267" s="95"/>
    </row>
    <row r="268" spans="5:14" x14ac:dyDescent="0.25">
      <c r="E268" s="95"/>
      <c r="F268" s="95"/>
    </row>
    <row r="269" spans="5:14" x14ac:dyDescent="0.25">
      <c r="E269" s="95"/>
      <c r="F269" s="95"/>
    </row>
    <row r="270" spans="5:14" s="13" customFormat="1" x14ac:dyDescent="0.25">
      <c r="E270" s="94"/>
      <c r="F270" s="94"/>
      <c r="G270" s="94"/>
      <c r="I270" s="94"/>
      <c r="N270" s="90"/>
    </row>
    <row r="271" spans="5:14" x14ac:dyDescent="0.25">
      <c r="E271" s="95"/>
      <c r="F271" s="95"/>
    </row>
    <row r="272" spans="5:14" x14ac:dyDescent="0.25">
      <c r="E272" s="95"/>
      <c r="F272" s="95"/>
    </row>
    <row r="273" spans="5:14" x14ac:dyDescent="0.25">
      <c r="E273" s="95"/>
      <c r="F273" s="95"/>
    </row>
    <row r="274" spans="5:14" s="13" customFormat="1" x14ac:dyDescent="0.25">
      <c r="E274" s="94"/>
      <c r="F274" s="94"/>
      <c r="G274" s="94"/>
      <c r="I274" s="94"/>
      <c r="N274" s="90"/>
    </row>
    <row r="275" spans="5:14" x14ac:dyDescent="0.25">
      <c r="E275" s="95"/>
      <c r="F275" s="95"/>
    </row>
    <row r="276" spans="5:14" x14ac:dyDescent="0.25">
      <c r="E276" s="95"/>
      <c r="F276" s="95"/>
    </row>
    <row r="277" spans="5:14" x14ac:dyDescent="0.25">
      <c r="E277" s="95"/>
      <c r="F277" s="95"/>
    </row>
    <row r="278" spans="5:14" x14ac:dyDescent="0.25">
      <c r="E278" s="95"/>
      <c r="F278" s="95"/>
    </row>
    <row r="279" spans="5:14" s="13" customFormat="1" x14ac:dyDescent="0.25">
      <c r="E279" s="94"/>
      <c r="F279" s="94"/>
      <c r="I279" s="94"/>
      <c r="N279" s="90"/>
    </row>
    <row r="280" spans="5:14" x14ac:dyDescent="0.25">
      <c r="E280" s="95"/>
      <c r="F280" s="95"/>
    </row>
    <row r="281" spans="5:14" x14ac:dyDescent="0.25">
      <c r="E281" s="95"/>
      <c r="F281" s="95"/>
    </row>
    <row r="283" spans="5:14" x14ac:dyDescent="0.25">
      <c r="E283" s="95"/>
      <c r="F283" s="95"/>
    </row>
    <row r="284" spans="5:14" s="13" customFormat="1" x14ac:dyDescent="0.25">
      <c r="E284" s="94"/>
      <c r="F284" s="94"/>
      <c r="I284" s="94"/>
      <c r="N284" s="90"/>
    </row>
    <row r="285" spans="5:14" x14ac:dyDescent="0.25">
      <c r="E285" s="95"/>
      <c r="F285" s="95"/>
    </row>
    <row r="286" spans="5:14" x14ac:dyDescent="0.25">
      <c r="E286" s="95"/>
      <c r="F286" s="95"/>
    </row>
    <row r="287" spans="5:14" x14ac:dyDescent="0.25">
      <c r="E287" s="95"/>
      <c r="F287" s="95"/>
    </row>
    <row r="288" spans="5:14" s="13" customFormat="1" x14ac:dyDescent="0.25">
      <c r="E288" s="94"/>
      <c r="F288" s="94"/>
      <c r="I288" s="94"/>
      <c r="N288" s="90"/>
    </row>
    <row r="289" spans="5:13" x14ac:dyDescent="0.25">
      <c r="E289" s="95"/>
      <c r="F289" s="95"/>
      <c r="K289" s="64"/>
      <c r="L289" s="64"/>
      <c r="M289" s="64"/>
    </row>
    <row r="290" spans="5:13" x14ac:dyDescent="0.25">
      <c r="E290" s="95"/>
      <c r="F290" s="95"/>
    </row>
    <row r="293" spans="5:13" ht="23.25" customHeight="1" x14ac:dyDescent="0.25">
      <c r="E293" s="96"/>
      <c r="F293" s="96"/>
    </row>
  </sheetData>
  <mergeCells count="2">
    <mergeCell ref="E1:G1"/>
    <mergeCell ref="E2:G2"/>
  </mergeCells>
  <phoneticPr fontId="28" type="noConversion"/>
  <printOptions headings="1" gridLines="1"/>
  <pageMargins left="0.75" right="0.75" top="1" bottom="1" header="0.5" footer="0.5"/>
  <pageSetup paperSize="9" scale="7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view="pageBreakPreview" zoomScaleNormal="100" zoomScaleSheetLayoutView="100" workbookViewId="0">
      <selection activeCell="A2" sqref="A2:E2"/>
    </sheetView>
  </sheetViews>
  <sheetFormatPr defaultRowHeight="12.75" x14ac:dyDescent="0.2"/>
  <cols>
    <col min="1" max="1" width="80.140625" customWidth="1"/>
    <col min="2" max="3" width="11.85546875" customWidth="1"/>
    <col min="4" max="4" width="10.7109375" customWidth="1"/>
    <col min="5" max="5" width="10.42578125" customWidth="1"/>
    <col min="6" max="6" width="9.140625" style="272"/>
  </cols>
  <sheetData>
    <row r="1" spans="1:7" ht="12.75" customHeight="1" x14ac:dyDescent="0.25">
      <c r="A1" s="301"/>
      <c r="B1" s="301"/>
      <c r="C1" s="301"/>
      <c r="D1" s="301"/>
      <c r="E1" s="301"/>
    </row>
    <row r="2" spans="1:7" ht="15.75" x14ac:dyDescent="0.25">
      <c r="A2" s="300" t="s">
        <v>347</v>
      </c>
      <c r="B2" s="300"/>
      <c r="C2" s="300"/>
      <c r="D2" s="300"/>
      <c r="E2" s="300"/>
      <c r="F2" s="273"/>
      <c r="G2" s="207"/>
    </row>
    <row r="3" spans="1:7" ht="12.75" customHeight="1" x14ac:dyDescent="0.25">
      <c r="A3" s="302" t="s">
        <v>15</v>
      </c>
      <c r="B3" s="302"/>
      <c r="C3" s="302"/>
      <c r="D3" s="302"/>
      <c r="E3" s="302"/>
    </row>
    <row r="4" spans="1:7" ht="15.75" x14ac:dyDescent="0.25">
      <c r="A4" s="302" t="s">
        <v>334</v>
      </c>
      <c r="B4" s="302"/>
      <c r="C4" s="302"/>
      <c r="D4" s="302"/>
      <c r="E4" s="302"/>
    </row>
    <row r="5" spans="1:7" ht="15.75" x14ac:dyDescent="0.25">
      <c r="A5" s="1"/>
      <c r="B5" s="1"/>
      <c r="C5" s="1"/>
      <c r="D5" s="1"/>
      <c r="E5" s="1"/>
    </row>
    <row r="6" spans="1:7" ht="49.5" customHeight="1" x14ac:dyDescent="0.25">
      <c r="A6" s="123" t="s">
        <v>299</v>
      </c>
      <c r="B6" s="124" t="s">
        <v>300</v>
      </c>
      <c r="C6" s="124" t="s">
        <v>301</v>
      </c>
      <c r="D6" s="124" t="s">
        <v>342</v>
      </c>
      <c r="E6" s="124" t="s">
        <v>302</v>
      </c>
    </row>
    <row r="7" spans="1:7" ht="15.75" x14ac:dyDescent="0.25">
      <c r="A7" s="1"/>
      <c r="B7" s="125"/>
      <c r="C7" s="125"/>
      <c r="D7" s="125"/>
      <c r="E7" s="125"/>
    </row>
    <row r="8" spans="1:7" ht="15.75" x14ac:dyDescent="0.25">
      <c r="A8" s="134" t="s">
        <v>254</v>
      </c>
      <c r="B8" s="131">
        <v>0</v>
      </c>
      <c r="C8" s="131">
        <v>750</v>
      </c>
      <c r="D8" s="131">
        <v>0</v>
      </c>
      <c r="E8" s="131">
        <f t="shared" ref="E8:E17" si="0">SUM(B8:D8)</f>
        <v>750</v>
      </c>
    </row>
    <row r="9" spans="1:7" ht="15.75" x14ac:dyDescent="0.25">
      <c r="A9" s="135" t="s">
        <v>29</v>
      </c>
      <c r="B9" s="131">
        <v>9194</v>
      </c>
      <c r="C9" s="131">
        <v>0</v>
      </c>
      <c r="D9" s="131">
        <v>0</v>
      </c>
      <c r="E9" s="131">
        <f t="shared" si="0"/>
        <v>9194</v>
      </c>
    </row>
    <row r="10" spans="1:7" ht="15.75" x14ac:dyDescent="0.25">
      <c r="A10" s="2" t="s">
        <v>273</v>
      </c>
      <c r="B10" s="131">
        <v>2540</v>
      </c>
      <c r="C10" s="131">
        <v>0</v>
      </c>
      <c r="D10" s="131">
        <v>0</v>
      </c>
      <c r="E10" s="131">
        <f t="shared" si="0"/>
        <v>2540</v>
      </c>
    </row>
    <row r="11" spans="1:7" ht="15.75" x14ac:dyDescent="0.25">
      <c r="A11" s="5" t="s">
        <v>255</v>
      </c>
      <c r="B11" s="131">
        <v>4492</v>
      </c>
      <c r="C11" s="131">
        <v>0</v>
      </c>
      <c r="D11" s="131">
        <v>0</v>
      </c>
      <c r="E11" s="131">
        <f t="shared" si="0"/>
        <v>4492</v>
      </c>
    </row>
    <row r="12" spans="1:7" ht="15.75" x14ac:dyDescent="0.25">
      <c r="A12" s="5" t="s">
        <v>225</v>
      </c>
      <c r="B12" s="131">
        <v>1749</v>
      </c>
      <c r="C12" s="131">
        <v>0</v>
      </c>
      <c r="D12" s="131">
        <v>0</v>
      </c>
      <c r="E12" s="131">
        <f t="shared" si="0"/>
        <v>1749</v>
      </c>
    </row>
    <row r="13" spans="1:7" ht="15.75" x14ac:dyDescent="0.25">
      <c r="A13" s="5" t="s">
        <v>321</v>
      </c>
      <c r="B13" s="131">
        <v>11235</v>
      </c>
      <c r="C13" s="131">
        <v>0</v>
      </c>
      <c r="D13" s="131">
        <v>0</v>
      </c>
      <c r="E13" s="131">
        <f t="shared" si="0"/>
        <v>11235</v>
      </c>
    </row>
    <row r="14" spans="1:7" ht="15.75" x14ac:dyDescent="0.25">
      <c r="A14" s="5" t="s">
        <v>228</v>
      </c>
      <c r="B14" s="131">
        <v>0</v>
      </c>
      <c r="C14" s="131">
        <v>95</v>
      </c>
      <c r="D14" s="131">
        <v>0</v>
      </c>
      <c r="E14" s="131">
        <f t="shared" si="0"/>
        <v>95</v>
      </c>
    </row>
    <row r="15" spans="1:7" ht="15.75" x14ac:dyDescent="0.25">
      <c r="A15" s="5" t="s">
        <v>243</v>
      </c>
      <c r="B15" s="131">
        <v>0</v>
      </c>
      <c r="C15" s="131">
        <v>0</v>
      </c>
      <c r="D15" s="131">
        <v>0</v>
      </c>
      <c r="E15" s="131">
        <f t="shared" si="0"/>
        <v>0</v>
      </c>
    </row>
    <row r="16" spans="1:7" ht="15.75" x14ac:dyDescent="0.25">
      <c r="A16" s="5" t="s">
        <v>275</v>
      </c>
      <c r="B16" s="131">
        <v>1108</v>
      </c>
      <c r="C16" s="131">
        <v>0</v>
      </c>
      <c r="D16" s="131">
        <v>0</v>
      </c>
      <c r="E16" s="131">
        <f t="shared" si="0"/>
        <v>1108</v>
      </c>
    </row>
    <row r="17" spans="1:17" ht="15.75" x14ac:dyDescent="0.25">
      <c r="A17" s="5" t="s">
        <v>364</v>
      </c>
      <c r="B17" s="131">
        <v>60</v>
      </c>
      <c r="C17" s="131">
        <v>0</v>
      </c>
      <c r="D17" s="131">
        <v>0</v>
      </c>
      <c r="E17" s="131">
        <f t="shared" si="0"/>
        <v>60</v>
      </c>
    </row>
    <row r="18" spans="1:17" ht="15.75" x14ac:dyDescent="0.25">
      <c r="A18" s="5" t="s">
        <v>369</v>
      </c>
      <c r="B18" s="131">
        <v>138</v>
      </c>
      <c r="C18" s="131">
        <v>0</v>
      </c>
      <c r="D18" s="131">
        <v>0</v>
      </c>
      <c r="E18" s="131">
        <f>SUM(B18)</f>
        <v>138</v>
      </c>
    </row>
    <row r="19" spans="1:17" ht="15.75" x14ac:dyDescent="0.25">
      <c r="A19" s="5" t="s">
        <v>233</v>
      </c>
      <c r="B19" s="131">
        <v>11390</v>
      </c>
      <c r="C19" s="131">
        <v>0</v>
      </c>
      <c r="D19" s="131">
        <v>0</v>
      </c>
      <c r="E19" s="131">
        <f>SUM(B19)</f>
        <v>11390</v>
      </c>
    </row>
    <row r="20" spans="1:17" ht="15.75" x14ac:dyDescent="0.25">
      <c r="A20" s="126"/>
      <c r="B20" s="133"/>
      <c r="C20" s="133"/>
      <c r="D20" s="133"/>
      <c r="E20" s="133"/>
    </row>
    <row r="21" spans="1:17" ht="15.75" x14ac:dyDescent="0.25">
      <c r="A21" s="89" t="s">
        <v>303</v>
      </c>
      <c r="B21" s="127">
        <f>SUM(B8:B20)</f>
        <v>41906</v>
      </c>
      <c r="C21" s="127">
        <f>SUM(C8:C20)</f>
        <v>845</v>
      </c>
      <c r="D21" s="127">
        <f>SUM(D8:D20)</f>
        <v>0</v>
      </c>
      <c r="E21" s="127">
        <f>SUM(E8:E20)</f>
        <v>42751</v>
      </c>
    </row>
    <row r="22" spans="1:17" s="38" customFormat="1" ht="15.75" x14ac:dyDescent="0.25">
      <c r="A22" s="69"/>
      <c r="B22" s="69"/>
      <c r="C22" s="69"/>
      <c r="D22" s="69"/>
      <c r="E22" s="69"/>
      <c r="F22" s="274"/>
      <c r="G22" s="83"/>
      <c r="H22" s="69"/>
      <c r="I22" s="69"/>
      <c r="J22" s="69"/>
      <c r="K22" s="71"/>
      <c r="L22" s="35"/>
      <c r="M22" s="35"/>
      <c r="N22" s="35"/>
      <c r="O22" s="79"/>
    </row>
    <row r="23" spans="1:17" s="2" customFormat="1" ht="15.75" x14ac:dyDescent="0.25">
      <c r="A23" s="49"/>
      <c r="F23" s="95"/>
      <c r="G23" s="89"/>
      <c r="N23" s="65"/>
      <c r="O23" s="65"/>
      <c r="P23" s="65"/>
      <c r="Q23" s="90"/>
    </row>
    <row r="24" spans="1:17" s="2" customFormat="1" ht="15.75" x14ac:dyDescent="0.25">
      <c r="A24" s="13"/>
      <c r="F24" s="95"/>
      <c r="G24" s="89"/>
      <c r="N24" s="65"/>
      <c r="O24" s="65"/>
      <c r="P24" s="65"/>
      <c r="Q24" s="90"/>
    </row>
    <row r="25" spans="1:17" s="2" customFormat="1" ht="15.75" x14ac:dyDescent="0.25">
      <c r="A25" s="11"/>
      <c r="F25" s="95"/>
      <c r="G25" s="89"/>
      <c r="N25" s="65"/>
      <c r="O25" s="65"/>
      <c r="P25" s="65"/>
      <c r="Q25" s="90"/>
    </row>
    <row r="26" spans="1:17" s="2" customFormat="1" ht="15.75" x14ac:dyDescent="0.25">
      <c r="A26" s="11"/>
      <c r="B26" s="6"/>
      <c r="C26" s="6"/>
      <c r="D26" s="6"/>
      <c r="E26" s="7"/>
      <c r="F26" s="275"/>
      <c r="G26" s="57"/>
      <c r="H26" s="75"/>
      <c r="I26" s="22"/>
      <c r="J26" s="41"/>
      <c r="K26" s="40"/>
    </row>
    <row r="27" spans="1:17" s="2" customFormat="1" ht="15.75" x14ac:dyDescent="0.25">
      <c r="A27" s="11"/>
      <c r="F27" s="95"/>
      <c r="G27" s="89"/>
      <c r="N27" s="65"/>
      <c r="O27" s="65"/>
      <c r="P27" s="65"/>
      <c r="Q27" s="90"/>
    </row>
    <row r="28" spans="1:17" s="13" customFormat="1" ht="15.75" x14ac:dyDescent="0.25">
      <c r="A28" s="11"/>
      <c r="B28" s="4"/>
      <c r="C28" s="4"/>
      <c r="D28" s="4"/>
      <c r="E28" s="4"/>
      <c r="F28" s="15"/>
      <c r="G28" s="76"/>
      <c r="H28" s="43"/>
      <c r="I28" s="43"/>
      <c r="J28" s="45"/>
    </row>
    <row r="29" spans="1:17" s="2" customFormat="1" ht="15.75" x14ac:dyDescent="0.25">
      <c r="A29" s="11"/>
      <c r="B29" s="4"/>
      <c r="C29" s="6"/>
      <c r="D29" s="6"/>
      <c r="E29" s="6"/>
      <c r="F29" s="276"/>
      <c r="G29" s="76"/>
      <c r="H29" s="41"/>
      <c r="I29" s="41"/>
      <c r="J29" s="40"/>
    </row>
    <row r="30" spans="1:17" s="2" customFormat="1" ht="14.25" customHeight="1" x14ac:dyDescent="0.25">
      <c r="A30" s="11"/>
      <c r="B30" s="4"/>
      <c r="C30" s="6"/>
      <c r="D30" s="6"/>
      <c r="E30" s="6"/>
      <c r="F30" s="276"/>
      <c r="G30" s="76"/>
      <c r="H30" s="41"/>
      <c r="I30" s="41"/>
      <c r="J30" s="40"/>
    </row>
  </sheetData>
  <mergeCells count="4">
    <mergeCell ref="A1:E1"/>
    <mergeCell ref="A3:E3"/>
    <mergeCell ref="A4:E4"/>
    <mergeCell ref="A2:E2"/>
  </mergeCells>
  <phoneticPr fontId="28" type="noConversion"/>
  <printOptions headings="1" gridLines="1"/>
  <pageMargins left="0.75" right="0.75" top="1" bottom="1" header="0.5" footer="0.5"/>
  <pageSetup paperSize="9" scale="6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1"/>
  <sheetViews>
    <sheetView view="pageBreakPreview" zoomScaleNormal="100" zoomScaleSheetLayoutView="100" workbookViewId="0">
      <selection activeCell="A2" sqref="A2:G2"/>
    </sheetView>
  </sheetViews>
  <sheetFormatPr defaultRowHeight="15.75" x14ac:dyDescent="0.25"/>
  <cols>
    <col min="1" max="1" width="3.28515625" style="5" customWidth="1"/>
    <col min="2" max="2" width="4.85546875" style="6" customWidth="1"/>
    <col min="3" max="3" width="7" style="6" customWidth="1"/>
    <col min="4" max="4" width="2.140625" style="6" customWidth="1"/>
    <col min="5" max="5" width="55.7109375" style="6" customWidth="1"/>
    <col min="6" max="6" width="7.5703125" style="6" customWidth="1"/>
    <col min="7" max="7" width="36.85546875" style="2" customWidth="1"/>
    <col min="8" max="8" width="20" style="1" customWidth="1"/>
    <col min="9" max="9" width="9.140625" style="257"/>
    <col min="10" max="16384" width="9.140625" style="1"/>
  </cols>
  <sheetData>
    <row r="1" spans="1:9" ht="24" customHeight="1" x14ac:dyDescent="0.25">
      <c r="A1" s="310"/>
      <c r="B1" s="311"/>
      <c r="C1" s="311"/>
      <c r="D1" s="311"/>
      <c r="E1" s="311"/>
      <c r="F1" s="311"/>
      <c r="G1" s="311"/>
      <c r="H1" s="311"/>
      <c r="I1" s="311"/>
    </row>
    <row r="2" spans="1:9" ht="24" customHeight="1" x14ac:dyDescent="0.25">
      <c r="A2" s="300" t="s">
        <v>348</v>
      </c>
      <c r="B2" s="300"/>
      <c r="C2" s="300"/>
      <c r="D2" s="300"/>
      <c r="E2" s="300"/>
      <c r="F2" s="300"/>
      <c r="G2" s="300"/>
    </row>
    <row r="3" spans="1:9" x14ac:dyDescent="0.25">
      <c r="A3" s="304" t="s">
        <v>15</v>
      </c>
      <c r="B3" s="304"/>
      <c r="C3" s="304"/>
      <c r="D3" s="304"/>
      <c r="E3" s="304"/>
      <c r="F3" s="304"/>
      <c r="G3" s="27"/>
    </row>
    <row r="4" spans="1:9" x14ac:dyDescent="0.25">
      <c r="A4" s="304" t="s">
        <v>327</v>
      </c>
      <c r="B4" s="304"/>
      <c r="C4" s="304"/>
      <c r="D4" s="304"/>
      <c r="E4" s="304"/>
      <c r="F4" s="304"/>
      <c r="G4" s="27"/>
    </row>
    <row r="5" spans="1:9" x14ac:dyDescent="0.25">
      <c r="A5" s="304" t="s">
        <v>13</v>
      </c>
      <c r="B5" s="304"/>
      <c r="C5" s="304"/>
      <c r="D5" s="304"/>
      <c r="E5" s="304"/>
      <c r="F5" s="304"/>
      <c r="G5" s="27"/>
    </row>
    <row r="6" spans="1:9" ht="16.5" thickBot="1" x14ac:dyDescent="0.3">
      <c r="A6" s="14"/>
      <c r="B6" s="14"/>
      <c r="C6" s="14"/>
      <c r="D6" s="14"/>
      <c r="E6" s="14"/>
      <c r="F6" s="14"/>
      <c r="G6" s="27"/>
    </row>
    <row r="7" spans="1:9" ht="30" customHeight="1" x14ac:dyDescent="0.25">
      <c r="A7" s="306" t="s">
        <v>28</v>
      </c>
      <c r="B7" s="306"/>
      <c r="C7" s="306"/>
      <c r="D7" s="306"/>
      <c r="E7" s="306"/>
      <c r="F7" s="305" t="s">
        <v>12</v>
      </c>
      <c r="G7" s="36" t="s">
        <v>22</v>
      </c>
      <c r="H7" s="212" t="s">
        <v>353</v>
      </c>
    </row>
    <row r="8" spans="1:9" s="3" customFormat="1" ht="44.25" customHeight="1" thickBot="1" x14ac:dyDescent="0.3">
      <c r="A8" s="306"/>
      <c r="B8" s="306"/>
      <c r="C8" s="306"/>
      <c r="D8" s="306"/>
      <c r="E8" s="306"/>
      <c r="F8" s="305"/>
      <c r="G8" s="37"/>
      <c r="H8" s="213"/>
      <c r="I8" s="258"/>
    </row>
    <row r="9" spans="1:9" s="2" customFormat="1" x14ac:dyDescent="0.25">
      <c r="A9" s="214" t="s">
        <v>29</v>
      </c>
      <c r="B9" s="215"/>
      <c r="C9" s="215"/>
      <c r="D9" s="215"/>
      <c r="E9" s="215"/>
      <c r="F9" s="215"/>
      <c r="G9" s="216">
        <f>SUM(G10+G16+G20+G47+G66+G71)</f>
        <v>7936</v>
      </c>
      <c r="H9" s="239">
        <f>SUM(H10+H16+H20+H47+H66+H71+H74)</f>
        <v>16745</v>
      </c>
      <c r="I9" s="259"/>
    </row>
    <row r="10" spans="1:9" s="2" customFormat="1" x14ac:dyDescent="0.25">
      <c r="A10" s="11" t="s">
        <v>30</v>
      </c>
      <c r="B10" s="4"/>
      <c r="C10" s="4" t="s">
        <v>11</v>
      </c>
      <c r="D10" s="4"/>
      <c r="E10" s="4"/>
      <c r="F10" s="6"/>
      <c r="G10" s="20">
        <f>SUM(G11)</f>
        <v>3253</v>
      </c>
      <c r="H10" s="243">
        <f>SUM(H11)</f>
        <v>3253</v>
      </c>
      <c r="I10" s="259"/>
    </row>
    <row r="11" spans="1:9" s="2" customFormat="1" x14ac:dyDescent="0.25">
      <c r="A11" s="5"/>
      <c r="B11" s="6" t="s">
        <v>35</v>
      </c>
      <c r="C11" s="6"/>
      <c r="D11" s="6" t="s">
        <v>2</v>
      </c>
      <c r="E11" s="6"/>
      <c r="F11" s="6"/>
      <c r="G11" s="22">
        <f>SUM(G12+G13+G14+G15)</f>
        <v>3253</v>
      </c>
      <c r="H11" s="225">
        <f>SUM(H12+H13+H14+H15)</f>
        <v>3253</v>
      </c>
      <c r="I11" s="259"/>
    </row>
    <row r="12" spans="1:9" s="2" customFormat="1" x14ac:dyDescent="0.25">
      <c r="A12" s="5"/>
      <c r="B12" s="6"/>
      <c r="C12" s="6" t="s">
        <v>39</v>
      </c>
      <c r="D12" s="10" t="s">
        <v>411</v>
      </c>
      <c r="E12" s="6"/>
      <c r="F12" s="6"/>
      <c r="G12" s="22">
        <v>1795</v>
      </c>
      <c r="H12" s="225">
        <v>1795</v>
      </c>
      <c r="I12" s="259"/>
    </row>
    <row r="13" spans="1:9" s="2" customFormat="1" x14ac:dyDescent="0.25">
      <c r="A13" s="5"/>
      <c r="B13" s="6"/>
      <c r="C13" s="6"/>
      <c r="D13" s="10" t="s">
        <v>36</v>
      </c>
      <c r="E13" s="6"/>
      <c r="F13" s="6"/>
      <c r="G13" s="22">
        <v>1078</v>
      </c>
      <c r="H13" s="225">
        <v>1078</v>
      </c>
      <c r="I13" s="259"/>
    </row>
    <row r="14" spans="1:9" s="2" customFormat="1" x14ac:dyDescent="0.25">
      <c r="A14" s="5"/>
      <c r="B14" s="6"/>
      <c r="C14" s="6"/>
      <c r="D14" s="10" t="s">
        <v>38</v>
      </c>
      <c r="E14" s="6"/>
      <c r="F14" s="6"/>
      <c r="G14" s="22">
        <v>380</v>
      </c>
      <c r="H14" s="225">
        <v>380</v>
      </c>
      <c r="I14" s="259"/>
    </row>
    <row r="15" spans="1:9" s="2" customFormat="1" x14ac:dyDescent="0.25">
      <c r="A15" s="5"/>
      <c r="B15" s="6"/>
      <c r="C15" s="6"/>
      <c r="D15" s="10" t="s">
        <v>330</v>
      </c>
      <c r="E15" s="6"/>
      <c r="F15" s="6"/>
      <c r="G15" s="22">
        <v>0</v>
      </c>
      <c r="H15" s="225">
        <v>0</v>
      </c>
      <c r="I15" s="259"/>
    </row>
    <row r="16" spans="1:9" s="2" customFormat="1" ht="15.75" customHeight="1" x14ac:dyDescent="0.25">
      <c r="A16" s="11" t="s">
        <v>42</v>
      </c>
      <c r="B16" s="4"/>
      <c r="C16" s="4" t="s">
        <v>43</v>
      </c>
      <c r="D16" s="50"/>
      <c r="E16" s="50"/>
      <c r="F16" s="12"/>
      <c r="G16" s="25">
        <f>SUM(G17:G19)</f>
        <v>775</v>
      </c>
      <c r="H16" s="244">
        <f>SUM(H17:H19)</f>
        <v>788</v>
      </c>
      <c r="I16" s="259"/>
    </row>
    <row r="17" spans="1:9" s="2" customFormat="1" x14ac:dyDescent="0.25">
      <c r="A17" s="5"/>
      <c r="B17" s="6"/>
      <c r="C17" s="6"/>
      <c r="D17" s="6" t="s">
        <v>23</v>
      </c>
      <c r="E17" s="6"/>
      <c r="F17" s="6"/>
      <c r="G17" s="21">
        <v>775</v>
      </c>
      <c r="H17" s="245">
        <v>788</v>
      </c>
      <c r="I17" s="259"/>
    </row>
    <row r="18" spans="1:9" s="2" customFormat="1" x14ac:dyDescent="0.25">
      <c r="A18" s="5"/>
      <c r="B18" s="6"/>
      <c r="C18" s="6"/>
      <c r="D18" s="6" t="s">
        <v>46</v>
      </c>
      <c r="E18" s="6"/>
      <c r="F18" s="6"/>
      <c r="G18" s="21">
        <v>0</v>
      </c>
      <c r="H18" s="245">
        <v>0</v>
      </c>
      <c r="I18" s="259"/>
    </row>
    <row r="19" spans="1:9" s="2" customFormat="1" x14ac:dyDescent="0.25">
      <c r="A19" s="5"/>
      <c r="B19" s="6"/>
      <c r="C19" s="6"/>
      <c r="D19" s="6" t="s">
        <v>47</v>
      </c>
      <c r="E19" s="6"/>
      <c r="F19" s="6"/>
      <c r="G19" s="21">
        <v>0</v>
      </c>
      <c r="H19" s="245">
        <v>0</v>
      </c>
      <c r="I19" s="259"/>
    </row>
    <row r="20" spans="1:9" s="2" customFormat="1" x14ac:dyDescent="0.25">
      <c r="A20" s="11" t="s">
        <v>44</v>
      </c>
      <c r="B20" s="4"/>
      <c r="C20" s="4" t="s">
        <v>45</v>
      </c>
      <c r="D20" s="51"/>
      <c r="E20" s="4"/>
      <c r="F20" s="6"/>
      <c r="G20" s="25">
        <f>SUM(G21+G26+G32+G37+G42)</f>
        <v>1200</v>
      </c>
      <c r="H20" s="244">
        <f>SUM(H21+H26+H32+H37+H42)</f>
        <v>1311</v>
      </c>
      <c r="I20" s="259"/>
    </row>
    <row r="21" spans="1:9" s="52" customFormat="1" x14ac:dyDescent="0.25">
      <c r="A21" s="9"/>
      <c r="B21" s="8" t="s">
        <v>48</v>
      </c>
      <c r="C21" s="8"/>
      <c r="D21" s="8" t="s">
        <v>3</v>
      </c>
      <c r="E21" s="9"/>
      <c r="F21" s="9"/>
      <c r="G21" s="23">
        <f>SUM(G22+G25)</f>
        <v>120</v>
      </c>
      <c r="H21" s="246">
        <f>SUM(H22+H25)</f>
        <v>120</v>
      </c>
      <c r="I21" s="260"/>
    </row>
    <row r="22" spans="1:9" s="2" customFormat="1" x14ac:dyDescent="0.25">
      <c r="A22" s="5"/>
      <c r="B22" s="6"/>
      <c r="C22" s="6" t="s">
        <v>51</v>
      </c>
      <c r="D22" s="6" t="s">
        <v>52</v>
      </c>
      <c r="E22" s="6"/>
      <c r="F22" s="6"/>
      <c r="G22" s="22">
        <f>SUM(G23:G24)</f>
        <v>120</v>
      </c>
      <c r="H22" s="225">
        <f>SUM(H23:H24)</f>
        <v>120</v>
      </c>
      <c r="I22" s="259"/>
    </row>
    <row r="23" spans="1:9" s="2" customFormat="1" x14ac:dyDescent="0.25">
      <c r="A23" s="11"/>
      <c r="B23" s="4"/>
      <c r="C23" s="4"/>
      <c r="D23" s="51"/>
      <c r="E23" s="6" t="s">
        <v>53</v>
      </c>
      <c r="F23" s="6"/>
      <c r="G23" s="22">
        <v>20</v>
      </c>
      <c r="H23" s="225">
        <v>20</v>
      </c>
      <c r="I23" s="259"/>
    </row>
    <row r="24" spans="1:9" s="2" customFormat="1" x14ac:dyDescent="0.25">
      <c r="A24" s="11"/>
      <c r="B24" s="4"/>
      <c r="C24" s="4"/>
      <c r="D24" s="51"/>
      <c r="E24" s="6" t="s">
        <v>16</v>
      </c>
      <c r="F24" s="6"/>
      <c r="G24" s="22">
        <v>100</v>
      </c>
      <c r="H24" s="225">
        <v>100</v>
      </c>
      <c r="I24" s="259"/>
    </row>
    <row r="25" spans="1:9" s="2" customFormat="1" x14ac:dyDescent="0.25">
      <c r="A25" s="11"/>
      <c r="B25" s="4"/>
      <c r="C25" s="6" t="s">
        <v>57</v>
      </c>
      <c r="D25" s="6" t="s">
        <v>58</v>
      </c>
      <c r="E25" s="6"/>
      <c r="F25" s="6"/>
      <c r="G25" s="22">
        <v>0</v>
      </c>
      <c r="H25" s="225">
        <v>0</v>
      </c>
      <c r="I25" s="259"/>
    </row>
    <row r="26" spans="1:9" s="52" customFormat="1" x14ac:dyDescent="0.25">
      <c r="A26" s="9"/>
      <c r="B26" s="8" t="s">
        <v>59</v>
      </c>
      <c r="C26" s="8"/>
      <c r="D26" s="8" t="s">
        <v>60</v>
      </c>
      <c r="E26" s="8"/>
      <c r="F26" s="8"/>
      <c r="G26" s="23">
        <f>SUM(G27+G30)</f>
        <v>250</v>
      </c>
      <c r="H26" s="246">
        <f>SUM(H27+H30)</f>
        <v>309</v>
      </c>
      <c r="I26" s="260"/>
    </row>
    <row r="27" spans="1:9" s="2" customFormat="1" x14ac:dyDescent="0.25">
      <c r="A27" s="5"/>
      <c r="B27" s="6"/>
      <c r="C27" s="6" t="s">
        <v>61</v>
      </c>
      <c r="D27" s="6" t="s">
        <v>62</v>
      </c>
      <c r="E27" s="6"/>
      <c r="F27" s="6"/>
      <c r="G27" s="22">
        <f>SUM(G28)</f>
        <v>150</v>
      </c>
      <c r="H27" s="225">
        <f>SUM(H28:H29)</f>
        <v>209</v>
      </c>
      <c r="I27" s="259"/>
    </row>
    <row r="28" spans="1:9" s="2" customFormat="1" x14ac:dyDescent="0.25">
      <c r="A28" s="5"/>
      <c r="B28" s="6"/>
      <c r="C28" s="6"/>
      <c r="D28" s="6"/>
      <c r="E28" s="6" t="s">
        <v>224</v>
      </c>
      <c r="F28" s="6"/>
      <c r="G28" s="22">
        <v>150</v>
      </c>
      <c r="H28" s="225">
        <v>150</v>
      </c>
      <c r="I28" s="259"/>
    </row>
    <row r="29" spans="1:9" s="2" customFormat="1" x14ac:dyDescent="0.25">
      <c r="A29" s="5"/>
      <c r="B29" s="6"/>
      <c r="C29" s="6"/>
      <c r="D29" s="6"/>
      <c r="E29" s="6" t="s">
        <v>400</v>
      </c>
      <c r="F29" s="6"/>
      <c r="G29" s="22"/>
      <c r="H29" s="225">
        <v>59</v>
      </c>
      <c r="I29" s="259"/>
    </row>
    <row r="30" spans="1:9" s="2" customFormat="1" x14ac:dyDescent="0.25">
      <c r="A30" s="5"/>
      <c r="B30" s="6"/>
      <c r="C30" s="6" t="s">
        <v>63</v>
      </c>
      <c r="D30" s="6" t="s">
        <v>64</v>
      </c>
      <c r="E30" s="6"/>
      <c r="F30" s="6"/>
      <c r="G30" s="22">
        <f>SUM(G31)</f>
        <v>100</v>
      </c>
      <c r="H30" s="225">
        <f>SUM(H31)</f>
        <v>100</v>
      </c>
      <c r="I30" s="259"/>
    </row>
    <row r="31" spans="1:9" s="2" customFormat="1" x14ac:dyDescent="0.25">
      <c r="A31" s="5"/>
      <c r="B31" s="6"/>
      <c r="C31" s="6"/>
      <c r="D31" s="6"/>
      <c r="E31" s="6" t="s">
        <v>4</v>
      </c>
      <c r="F31" s="6"/>
      <c r="G31" s="22">
        <v>100</v>
      </c>
      <c r="H31" s="225">
        <v>100</v>
      </c>
      <c r="I31" s="259"/>
    </row>
    <row r="32" spans="1:9" s="52" customFormat="1" x14ac:dyDescent="0.25">
      <c r="A32" s="9"/>
      <c r="B32" s="8" t="s">
        <v>65</v>
      </c>
      <c r="C32" s="8"/>
      <c r="D32" s="8" t="s">
        <v>66</v>
      </c>
      <c r="E32" s="8"/>
      <c r="F32" s="8"/>
      <c r="G32" s="23">
        <f>SUM(G33)</f>
        <v>650</v>
      </c>
      <c r="H32" s="246">
        <f>SUM(H33)</f>
        <v>702</v>
      </c>
      <c r="I32" s="260"/>
    </row>
    <row r="33" spans="1:9" s="2" customFormat="1" x14ac:dyDescent="0.25">
      <c r="A33" s="5"/>
      <c r="B33" s="6"/>
      <c r="C33" s="6" t="s">
        <v>73</v>
      </c>
      <c r="D33" s="6" t="s">
        <v>74</v>
      </c>
      <c r="E33" s="6"/>
      <c r="F33" s="6"/>
      <c r="G33" s="22">
        <f>SUM(G34:G36)</f>
        <v>650</v>
      </c>
      <c r="H33" s="225">
        <f>SUM(H34:H36)</f>
        <v>702</v>
      </c>
      <c r="I33" s="259"/>
    </row>
    <row r="34" spans="1:9" s="2" customFormat="1" x14ac:dyDescent="0.25">
      <c r="A34" s="5"/>
      <c r="B34" s="6"/>
      <c r="C34" s="6"/>
      <c r="D34" s="6"/>
      <c r="E34" s="6" t="s">
        <v>75</v>
      </c>
      <c r="F34" s="6"/>
      <c r="G34" s="22">
        <v>250</v>
      </c>
      <c r="H34" s="225">
        <v>302</v>
      </c>
      <c r="I34" s="259"/>
    </row>
    <row r="35" spans="1:9" s="2" customFormat="1" x14ac:dyDescent="0.25">
      <c r="A35" s="5"/>
      <c r="B35" s="6"/>
      <c r="C35" s="6"/>
      <c r="D35" s="6"/>
      <c r="E35" s="6" t="s">
        <v>7</v>
      </c>
      <c r="F35" s="6"/>
      <c r="G35" s="22">
        <v>150</v>
      </c>
      <c r="H35" s="225">
        <v>150</v>
      </c>
      <c r="I35" s="259"/>
    </row>
    <row r="36" spans="1:9" s="2" customFormat="1" x14ac:dyDescent="0.25">
      <c r="A36" s="5"/>
      <c r="B36" s="6"/>
      <c r="C36" s="6"/>
      <c r="D36" s="6"/>
      <c r="E36" s="6" t="s">
        <v>76</v>
      </c>
      <c r="F36" s="6"/>
      <c r="G36" s="22">
        <v>250</v>
      </c>
      <c r="H36" s="225">
        <v>250</v>
      </c>
      <c r="I36" s="259"/>
    </row>
    <row r="37" spans="1:9" s="52" customFormat="1" x14ac:dyDescent="0.25">
      <c r="A37" s="9"/>
      <c r="B37" s="8" t="s">
        <v>77</v>
      </c>
      <c r="C37" s="8"/>
      <c r="D37" s="8" t="s">
        <v>78</v>
      </c>
      <c r="E37" s="8"/>
      <c r="F37" s="8"/>
      <c r="G37" s="23">
        <f>SUM(G38+G40)</f>
        <v>30</v>
      </c>
      <c r="H37" s="246">
        <f>SUM(H38+H40)</f>
        <v>30</v>
      </c>
      <c r="I37" s="260"/>
    </row>
    <row r="38" spans="1:9" s="2" customFormat="1" x14ac:dyDescent="0.25">
      <c r="A38" s="5"/>
      <c r="B38" s="6"/>
      <c r="C38" s="6" t="s">
        <v>79</v>
      </c>
      <c r="D38" s="6" t="s">
        <v>80</v>
      </c>
      <c r="E38" s="6"/>
      <c r="F38" s="6"/>
      <c r="G38" s="22">
        <f>SUM(G39)</f>
        <v>20</v>
      </c>
      <c r="H38" s="225">
        <f>SUM(H39)</f>
        <v>25</v>
      </c>
      <c r="I38" s="259"/>
    </row>
    <row r="39" spans="1:9" s="2" customFormat="1" x14ac:dyDescent="0.25">
      <c r="A39" s="5"/>
      <c r="B39" s="6"/>
      <c r="C39" s="6"/>
      <c r="D39" s="6"/>
      <c r="E39" s="6" t="s">
        <v>10</v>
      </c>
      <c r="F39" s="6"/>
      <c r="G39" s="22">
        <v>20</v>
      </c>
      <c r="H39" s="225">
        <v>25</v>
      </c>
      <c r="I39" s="259"/>
    </row>
    <row r="40" spans="1:9" s="2" customFormat="1" x14ac:dyDescent="0.25">
      <c r="A40" s="5"/>
      <c r="B40" s="6"/>
      <c r="C40" s="6" t="s">
        <v>81</v>
      </c>
      <c r="D40" s="6" t="s">
        <v>82</v>
      </c>
      <c r="E40" s="6"/>
      <c r="F40" s="6"/>
      <c r="G40" s="22">
        <f>SUM(G41)</f>
        <v>10</v>
      </c>
      <c r="H40" s="225">
        <f>SUM(H41)</f>
        <v>5</v>
      </c>
      <c r="I40" s="259"/>
    </row>
    <row r="41" spans="1:9" s="2" customFormat="1" x14ac:dyDescent="0.25">
      <c r="A41" s="5"/>
      <c r="B41" s="6"/>
      <c r="C41" s="6"/>
      <c r="D41" s="6"/>
      <c r="E41" s="6" t="s">
        <v>83</v>
      </c>
      <c r="F41" s="6"/>
      <c r="G41" s="22">
        <v>10</v>
      </c>
      <c r="H41" s="225">
        <v>5</v>
      </c>
      <c r="I41" s="259"/>
    </row>
    <row r="42" spans="1:9" s="52" customFormat="1" x14ac:dyDescent="0.25">
      <c r="A42" s="9"/>
      <c r="B42" s="8" t="s">
        <v>84</v>
      </c>
      <c r="C42" s="8"/>
      <c r="D42" s="8" t="s">
        <v>85</v>
      </c>
      <c r="E42" s="8"/>
      <c r="F42" s="8"/>
      <c r="G42" s="23">
        <f>SUM(G43:G44)</f>
        <v>150</v>
      </c>
      <c r="H42" s="246">
        <f>SUM(H43:H44)</f>
        <v>150</v>
      </c>
      <c r="I42" s="260"/>
    </row>
    <row r="43" spans="1:9" s="2" customFormat="1" x14ac:dyDescent="0.25">
      <c r="A43" s="5"/>
      <c r="B43" s="6"/>
      <c r="C43" s="6" t="s">
        <v>86</v>
      </c>
      <c r="D43" s="6" t="s">
        <v>87</v>
      </c>
      <c r="E43" s="6"/>
      <c r="F43" s="6"/>
      <c r="G43" s="22">
        <v>150</v>
      </c>
      <c r="H43" s="225">
        <v>150</v>
      </c>
      <c r="I43" s="259"/>
    </row>
    <row r="44" spans="1:9" s="2" customFormat="1" x14ac:dyDescent="0.25">
      <c r="A44" s="5"/>
      <c r="B44" s="6"/>
      <c r="C44" s="6" t="s">
        <v>88</v>
      </c>
      <c r="D44" s="6" t="s">
        <v>89</v>
      </c>
      <c r="E44" s="6"/>
      <c r="F44" s="6"/>
      <c r="G44" s="22">
        <f>SUM(G45:G46)</f>
        <v>0</v>
      </c>
      <c r="H44" s="225">
        <f>SUM(H45:H46)</f>
        <v>0</v>
      </c>
      <c r="I44" s="259"/>
    </row>
    <row r="45" spans="1:9" s="2" customFormat="1" x14ac:dyDescent="0.25">
      <c r="A45" s="5"/>
      <c r="B45" s="6"/>
      <c r="C45" s="6"/>
      <c r="D45" s="6" t="s">
        <v>90</v>
      </c>
      <c r="E45" s="6"/>
      <c r="F45" s="6"/>
      <c r="G45" s="22">
        <v>0</v>
      </c>
      <c r="H45" s="225">
        <v>0</v>
      </c>
      <c r="I45" s="259"/>
    </row>
    <row r="46" spans="1:9" s="2" customFormat="1" x14ac:dyDescent="0.25">
      <c r="A46" s="5"/>
      <c r="B46" s="6"/>
      <c r="C46" s="6"/>
      <c r="D46" s="6" t="s">
        <v>91</v>
      </c>
      <c r="E46" s="6"/>
      <c r="F46" s="6"/>
      <c r="G46" s="22">
        <v>0</v>
      </c>
      <c r="H46" s="225">
        <v>0</v>
      </c>
      <c r="I46" s="259"/>
    </row>
    <row r="47" spans="1:9" s="13" customFormat="1" x14ac:dyDescent="0.25">
      <c r="A47" s="11" t="s">
        <v>120</v>
      </c>
      <c r="B47" s="4"/>
      <c r="C47" s="4" t="s">
        <v>121</v>
      </c>
      <c r="D47" s="4"/>
      <c r="E47" s="4"/>
      <c r="F47" s="4"/>
      <c r="G47" s="25">
        <f>SUM(G48+G50+G63+G65)</f>
        <v>2628</v>
      </c>
      <c r="H47" s="244">
        <f>SUM(H48+H50+H63+H65)</f>
        <v>3323</v>
      </c>
      <c r="I47" s="261"/>
    </row>
    <row r="48" spans="1:9" s="2" customFormat="1" x14ac:dyDescent="0.25">
      <c r="A48" s="5"/>
      <c r="B48" s="6"/>
      <c r="C48" s="6" t="s">
        <v>122</v>
      </c>
      <c r="D48" s="6" t="s">
        <v>123</v>
      </c>
      <c r="E48" s="6"/>
      <c r="F48" s="6"/>
      <c r="G48" s="78">
        <f>SUM(G49)</f>
        <v>0</v>
      </c>
      <c r="H48" s="247">
        <f>SUM(H49)</f>
        <v>0</v>
      </c>
      <c r="I48" s="259"/>
    </row>
    <row r="49" spans="1:9" s="2" customFormat="1" x14ac:dyDescent="0.25">
      <c r="A49" s="5"/>
      <c r="B49" s="6"/>
      <c r="C49" s="6"/>
      <c r="D49" s="6"/>
      <c r="E49" s="6" t="s">
        <v>124</v>
      </c>
      <c r="F49" s="6"/>
      <c r="G49" s="22">
        <v>0</v>
      </c>
      <c r="H49" s="225">
        <v>0</v>
      </c>
      <c r="I49" s="259"/>
    </row>
    <row r="50" spans="1:9" s="2" customFormat="1" x14ac:dyDescent="0.25">
      <c r="A50" s="5"/>
      <c r="B50" s="6"/>
      <c r="C50" s="6" t="s">
        <v>125</v>
      </c>
      <c r="D50" s="6" t="s">
        <v>126</v>
      </c>
      <c r="E50" s="6"/>
      <c r="F50" s="6"/>
      <c r="G50" s="77">
        <f>SUM(G52+G53+G54+G51)</f>
        <v>1023</v>
      </c>
      <c r="H50" s="65">
        <f>SUM(H52+H53+H54+H51)</f>
        <v>1660</v>
      </c>
      <c r="I50" s="259"/>
    </row>
    <row r="51" spans="1:9" s="2" customFormat="1" ht="26.25" x14ac:dyDescent="0.25">
      <c r="A51" s="5"/>
      <c r="B51" s="6"/>
      <c r="C51" s="6"/>
      <c r="D51" s="6"/>
      <c r="E51" s="53" t="s">
        <v>378</v>
      </c>
      <c r="F51" s="6"/>
      <c r="G51" s="77">
        <v>0</v>
      </c>
      <c r="H51" s="65">
        <v>520</v>
      </c>
      <c r="I51" s="259"/>
    </row>
    <row r="52" spans="1:9" s="2" customFormat="1" ht="27.75" customHeight="1" x14ac:dyDescent="0.25">
      <c r="A52" s="5"/>
      <c r="B52" s="6"/>
      <c r="C52" s="6"/>
      <c r="D52" s="6"/>
      <c r="E52" s="53" t="s">
        <v>17</v>
      </c>
      <c r="F52" s="54"/>
      <c r="G52" s="120">
        <v>665</v>
      </c>
      <c r="H52" s="248">
        <v>665</v>
      </c>
      <c r="I52" s="259"/>
    </row>
    <row r="53" spans="1:9" s="2" customFormat="1" ht="26.25" x14ac:dyDescent="0.25">
      <c r="A53" s="5"/>
      <c r="B53" s="6"/>
      <c r="C53" s="6"/>
      <c r="D53" s="6"/>
      <c r="E53" s="53" t="s">
        <v>329</v>
      </c>
      <c r="F53" s="54"/>
      <c r="G53" s="120">
        <v>46</v>
      </c>
      <c r="H53" s="248">
        <v>46</v>
      </c>
      <c r="I53" s="259"/>
    </row>
    <row r="54" spans="1:9" s="2" customFormat="1" x14ac:dyDescent="0.25">
      <c r="A54" s="5"/>
      <c r="B54" s="6"/>
      <c r="C54" s="6"/>
      <c r="D54" s="6"/>
      <c r="E54" s="6" t="s">
        <v>8</v>
      </c>
      <c r="F54" s="56"/>
      <c r="G54" s="77">
        <f>SUM(G55+G61+G62)</f>
        <v>312</v>
      </c>
      <c r="H54" s="65">
        <f>SUM(H55+H61+H62)</f>
        <v>429</v>
      </c>
      <c r="I54" s="259"/>
    </row>
    <row r="55" spans="1:9" s="2" customFormat="1" x14ac:dyDescent="0.25">
      <c r="A55" s="5"/>
      <c r="B55" s="6"/>
      <c r="C55" s="6"/>
      <c r="D55" s="6"/>
      <c r="E55" s="6" t="s">
        <v>251</v>
      </c>
      <c r="F55" s="56"/>
      <c r="G55" s="77">
        <v>247</v>
      </c>
      <c r="H55" s="65">
        <v>429</v>
      </c>
      <c r="I55" s="259"/>
    </row>
    <row r="56" spans="1:9" s="2" customFormat="1" x14ac:dyDescent="0.25">
      <c r="A56" s="5"/>
      <c r="B56" s="6"/>
      <c r="C56" s="6"/>
      <c r="D56" s="6"/>
      <c r="E56" s="10" t="s">
        <v>18</v>
      </c>
      <c r="F56" s="6"/>
      <c r="G56" s="56">
        <v>0</v>
      </c>
      <c r="H56" s="64">
        <v>0</v>
      </c>
      <c r="I56" s="259"/>
    </row>
    <row r="57" spans="1:9" s="2" customFormat="1" x14ac:dyDescent="0.25">
      <c r="A57" s="5"/>
      <c r="B57" s="6"/>
      <c r="C57" s="6"/>
      <c r="D57" s="6"/>
      <c r="E57" s="10" t="s">
        <v>248</v>
      </c>
      <c r="F57" s="6"/>
      <c r="G57" s="56">
        <v>0</v>
      </c>
      <c r="H57" s="64">
        <v>0</v>
      </c>
      <c r="I57" s="259"/>
    </row>
    <row r="58" spans="1:9" s="2" customFormat="1" x14ac:dyDescent="0.25">
      <c r="A58" s="5"/>
      <c r="B58" s="6"/>
      <c r="C58" s="6"/>
      <c r="D58" s="6"/>
      <c r="E58" s="81" t="s">
        <v>240</v>
      </c>
      <c r="F58" s="12"/>
      <c r="G58" s="121">
        <v>0</v>
      </c>
      <c r="H58" s="249">
        <v>0</v>
      </c>
      <c r="I58" s="259"/>
    </row>
    <row r="59" spans="1:9" s="2" customFormat="1" x14ac:dyDescent="0.25">
      <c r="A59" s="5"/>
      <c r="B59" s="6"/>
      <c r="C59" s="6"/>
      <c r="D59" s="6"/>
      <c r="E59" s="82" t="s">
        <v>249</v>
      </c>
      <c r="F59" s="7"/>
      <c r="G59" s="72">
        <v>0</v>
      </c>
      <c r="H59" s="44">
        <v>0</v>
      </c>
      <c r="I59" s="259"/>
    </row>
    <row r="60" spans="1:9" s="2" customFormat="1" x14ac:dyDescent="0.25">
      <c r="A60" s="5"/>
      <c r="B60" s="6"/>
      <c r="C60" s="6"/>
      <c r="D60" s="6"/>
      <c r="E60" s="73" t="s">
        <v>250</v>
      </c>
      <c r="F60" s="7"/>
      <c r="G60" s="72">
        <v>0</v>
      </c>
      <c r="H60" s="44">
        <v>0</v>
      </c>
      <c r="I60" s="259"/>
    </row>
    <row r="61" spans="1:9" s="2" customFormat="1" x14ac:dyDescent="0.25">
      <c r="A61" s="5"/>
      <c r="B61" s="6"/>
      <c r="C61" s="6"/>
      <c r="D61" s="6"/>
      <c r="E61" s="7" t="s">
        <v>252</v>
      </c>
      <c r="F61" s="7"/>
      <c r="G61" s="14">
        <v>65</v>
      </c>
      <c r="H61" s="237">
        <v>0</v>
      </c>
      <c r="I61" s="259"/>
    </row>
    <row r="62" spans="1:9" s="2" customFormat="1" x14ac:dyDescent="0.25">
      <c r="A62" s="5"/>
      <c r="B62" s="6"/>
      <c r="C62" s="6"/>
      <c r="D62" s="6"/>
      <c r="E62" s="7" t="s">
        <v>253</v>
      </c>
      <c r="F62" s="7"/>
      <c r="G62" s="14">
        <v>0</v>
      </c>
      <c r="H62" s="237">
        <v>0</v>
      </c>
      <c r="I62" s="259"/>
    </row>
    <row r="63" spans="1:9" s="2" customFormat="1" x14ac:dyDescent="0.25">
      <c r="A63" s="5"/>
      <c r="B63" s="6"/>
      <c r="C63" s="6" t="s">
        <v>128</v>
      </c>
      <c r="D63" s="6" t="s">
        <v>127</v>
      </c>
      <c r="E63" s="7"/>
      <c r="F63" s="7"/>
      <c r="G63" s="72">
        <f>SUM(G64)</f>
        <v>50</v>
      </c>
      <c r="H63" s="44">
        <f>SUM(H64)</f>
        <v>50</v>
      </c>
      <c r="I63" s="259"/>
    </row>
    <row r="64" spans="1:9" s="2" customFormat="1" x14ac:dyDescent="0.25">
      <c r="A64" s="5"/>
      <c r="B64" s="6"/>
      <c r="C64" s="6"/>
      <c r="D64" s="6"/>
      <c r="E64" s="7" t="s">
        <v>26</v>
      </c>
      <c r="F64" s="7"/>
      <c r="G64" s="7">
        <v>50</v>
      </c>
      <c r="H64" s="226">
        <v>50</v>
      </c>
      <c r="I64" s="259"/>
    </row>
    <row r="65" spans="1:9" s="2" customFormat="1" x14ac:dyDescent="0.25">
      <c r="A65" s="5"/>
      <c r="B65" s="6"/>
      <c r="C65" s="6" t="s">
        <v>401</v>
      </c>
      <c r="D65" s="6" t="s">
        <v>129</v>
      </c>
      <c r="E65" s="7"/>
      <c r="F65" s="7"/>
      <c r="G65" s="72">
        <v>1555</v>
      </c>
      <c r="H65" s="44">
        <v>1613</v>
      </c>
      <c r="I65" s="259"/>
    </row>
    <row r="66" spans="1:9" s="2" customFormat="1" x14ac:dyDescent="0.25">
      <c r="A66" s="11" t="s">
        <v>141</v>
      </c>
      <c r="B66" s="4"/>
      <c r="C66" s="4" t="s">
        <v>142</v>
      </c>
      <c r="D66" s="4"/>
      <c r="E66" s="57"/>
      <c r="F66" s="7"/>
      <c r="G66" s="74">
        <f>SUM(G67:G70)</f>
        <v>0</v>
      </c>
      <c r="H66" s="250">
        <f>SUM(H67:H70)</f>
        <v>0</v>
      </c>
      <c r="I66" s="259"/>
    </row>
    <row r="67" spans="1:9" s="2" customFormat="1" x14ac:dyDescent="0.25">
      <c r="A67" s="5"/>
      <c r="B67" s="6" t="s">
        <v>143</v>
      </c>
      <c r="C67" s="6"/>
      <c r="D67" s="6" t="s">
        <v>147</v>
      </c>
      <c r="E67" s="7"/>
      <c r="F67" s="6"/>
      <c r="G67" s="56">
        <v>0</v>
      </c>
      <c r="H67" s="64">
        <v>0</v>
      </c>
      <c r="I67" s="259"/>
    </row>
    <row r="68" spans="1:9" s="2" customFormat="1" x14ac:dyDescent="0.25">
      <c r="A68" s="5"/>
      <c r="B68" s="6" t="s">
        <v>144</v>
      </c>
      <c r="C68" s="6"/>
      <c r="D68" s="6" t="s">
        <v>148</v>
      </c>
      <c r="E68" s="7"/>
      <c r="F68" s="6"/>
      <c r="G68" s="56">
        <v>0</v>
      </c>
      <c r="H68" s="64">
        <v>0</v>
      </c>
      <c r="I68" s="259"/>
    </row>
    <row r="69" spans="1:9" s="2" customFormat="1" x14ac:dyDescent="0.25">
      <c r="A69" s="5"/>
      <c r="B69" s="6" t="s">
        <v>145</v>
      </c>
      <c r="C69" s="6"/>
      <c r="D69" s="6" t="s">
        <v>149</v>
      </c>
      <c r="E69" s="7"/>
      <c r="F69" s="6"/>
      <c r="G69" s="56">
        <v>0</v>
      </c>
      <c r="H69" s="64">
        <v>0</v>
      </c>
      <c r="I69" s="259"/>
    </row>
    <row r="70" spans="1:9" s="2" customFormat="1" x14ac:dyDescent="0.25">
      <c r="A70" s="5"/>
      <c r="B70" s="6" t="s">
        <v>146</v>
      </c>
      <c r="C70" s="6"/>
      <c r="D70" s="6" t="s">
        <v>150</v>
      </c>
      <c r="E70" s="7"/>
      <c r="F70" s="6"/>
      <c r="G70" s="56">
        <v>0</v>
      </c>
      <c r="H70" s="64">
        <v>0</v>
      </c>
      <c r="I70" s="259"/>
    </row>
    <row r="71" spans="1:9" s="2" customFormat="1" x14ac:dyDescent="0.25">
      <c r="A71" s="11" t="s">
        <v>154</v>
      </c>
      <c r="B71" s="4"/>
      <c r="C71" s="4" t="s">
        <v>151</v>
      </c>
      <c r="D71" s="4"/>
      <c r="E71" s="4"/>
      <c r="F71" s="6"/>
      <c r="G71" s="25">
        <f>SUM(G72)</f>
        <v>80</v>
      </c>
      <c r="H71" s="244">
        <f>SUM(H72)</f>
        <v>80</v>
      </c>
      <c r="I71" s="259"/>
    </row>
    <row r="72" spans="1:9" s="2" customFormat="1" x14ac:dyDescent="0.25">
      <c r="A72" s="5"/>
      <c r="B72" s="6" t="s">
        <v>152</v>
      </c>
      <c r="C72" s="6"/>
      <c r="D72" s="6" t="s">
        <v>153</v>
      </c>
      <c r="E72" s="6"/>
      <c r="F72" s="6"/>
      <c r="G72" s="22">
        <f>SUM(G73)</f>
        <v>80</v>
      </c>
      <c r="H72" s="225">
        <f>SUM(H73)</f>
        <v>80</v>
      </c>
      <c r="I72" s="259"/>
    </row>
    <row r="73" spans="1:9" s="2" customFormat="1" x14ac:dyDescent="0.25">
      <c r="A73" s="5"/>
      <c r="B73" s="6"/>
      <c r="C73" s="6"/>
      <c r="D73" s="6"/>
      <c r="E73" s="7" t="s">
        <v>272</v>
      </c>
      <c r="F73" s="6"/>
      <c r="G73" s="56">
        <v>80</v>
      </c>
      <c r="H73" s="64">
        <v>80</v>
      </c>
      <c r="I73" s="259"/>
    </row>
    <row r="74" spans="1:9" s="2" customFormat="1" x14ac:dyDescent="0.25">
      <c r="A74" s="11" t="s">
        <v>291</v>
      </c>
      <c r="B74" s="4"/>
      <c r="C74" s="4" t="s">
        <v>290</v>
      </c>
      <c r="D74" s="4"/>
      <c r="E74" s="4"/>
      <c r="F74" s="6"/>
      <c r="G74" s="25">
        <v>0</v>
      </c>
      <c r="H74" s="244">
        <v>7990</v>
      </c>
      <c r="I74" s="259"/>
    </row>
    <row r="75" spans="1:9" s="2" customFormat="1" x14ac:dyDescent="0.25">
      <c r="A75" s="5"/>
      <c r="B75" s="6"/>
      <c r="C75" s="6" t="s">
        <v>380</v>
      </c>
      <c r="D75" s="6"/>
      <c r="E75" s="7" t="s">
        <v>381</v>
      </c>
      <c r="F75" s="6"/>
      <c r="G75" s="56">
        <v>0</v>
      </c>
      <c r="H75" s="64">
        <v>7990</v>
      </c>
      <c r="I75" s="259"/>
    </row>
    <row r="76" spans="1:9" s="2" customFormat="1" x14ac:dyDescent="0.25">
      <c r="A76" s="5"/>
      <c r="B76" s="6"/>
      <c r="C76" s="6"/>
      <c r="D76" s="6"/>
      <c r="E76" s="7"/>
      <c r="F76" s="7"/>
      <c r="G76" s="72"/>
      <c r="H76" s="44"/>
      <c r="I76" s="259"/>
    </row>
    <row r="77" spans="1:9" s="2" customFormat="1" x14ac:dyDescent="0.25">
      <c r="A77" s="217" t="s">
        <v>225</v>
      </c>
      <c r="B77" s="218"/>
      <c r="C77" s="218"/>
      <c r="D77" s="218"/>
      <c r="E77" s="219"/>
      <c r="F77" s="219"/>
      <c r="G77" s="220">
        <f>SUM(G78+G82+G84+G107)</f>
        <v>2478</v>
      </c>
      <c r="H77" s="251">
        <f>SUM(H78+H82+H84+H107)</f>
        <v>3357</v>
      </c>
      <c r="I77" s="259"/>
    </row>
    <row r="78" spans="1:9" s="2" customFormat="1" x14ac:dyDescent="0.25">
      <c r="A78" s="11" t="s">
        <v>30</v>
      </c>
      <c r="B78" s="4"/>
      <c r="C78" s="4" t="s">
        <v>11</v>
      </c>
      <c r="D78" s="4"/>
      <c r="E78" s="4"/>
      <c r="F78" s="6"/>
      <c r="G78" s="20">
        <f t="shared" ref="G78:H80" si="0">SUM(G79)</f>
        <v>350</v>
      </c>
      <c r="H78" s="243">
        <f t="shared" si="0"/>
        <v>350</v>
      </c>
      <c r="I78" s="259"/>
    </row>
    <row r="79" spans="1:9" s="2" customFormat="1" x14ac:dyDescent="0.25">
      <c r="A79" s="5"/>
      <c r="B79" s="6" t="s">
        <v>35</v>
      </c>
      <c r="C79" s="6"/>
      <c r="D79" s="6" t="s">
        <v>2</v>
      </c>
      <c r="E79" s="6"/>
      <c r="F79" s="6"/>
      <c r="G79" s="22">
        <f t="shared" si="0"/>
        <v>350</v>
      </c>
      <c r="H79" s="225">
        <f t="shared" si="0"/>
        <v>350</v>
      </c>
      <c r="I79" s="259"/>
    </row>
    <row r="80" spans="1:9" s="2" customFormat="1" x14ac:dyDescent="0.25">
      <c r="A80" s="5"/>
      <c r="B80" s="6"/>
      <c r="C80" s="6" t="s">
        <v>40</v>
      </c>
      <c r="D80" s="10" t="s">
        <v>41</v>
      </c>
      <c r="E80" s="6"/>
      <c r="F80" s="6"/>
      <c r="G80" s="22">
        <f t="shared" si="0"/>
        <v>350</v>
      </c>
      <c r="H80" s="225">
        <f t="shared" si="0"/>
        <v>350</v>
      </c>
      <c r="I80" s="259"/>
    </row>
    <row r="81" spans="1:9" s="2" customFormat="1" x14ac:dyDescent="0.25">
      <c r="A81" s="5"/>
      <c r="B81" s="6"/>
      <c r="C81" s="6"/>
      <c r="D81" s="10"/>
      <c r="E81" s="6" t="s">
        <v>37</v>
      </c>
      <c r="F81" s="6"/>
      <c r="G81" s="22">
        <v>350</v>
      </c>
      <c r="H81" s="225">
        <v>350</v>
      </c>
      <c r="I81" s="259"/>
    </row>
    <row r="82" spans="1:9" s="2" customFormat="1" ht="15.75" customHeight="1" x14ac:dyDescent="0.25">
      <c r="A82" s="11" t="s">
        <v>42</v>
      </c>
      <c r="B82" s="4"/>
      <c r="C82" s="4" t="s">
        <v>43</v>
      </c>
      <c r="D82" s="50"/>
      <c r="E82" s="50"/>
      <c r="F82" s="12"/>
      <c r="G82" s="25">
        <f>SUM(G83:G83)</f>
        <v>135</v>
      </c>
      <c r="H82" s="244">
        <f>SUM(H83:H83)</f>
        <v>135</v>
      </c>
      <c r="I82" s="259"/>
    </row>
    <row r="83" spans="1:9" s="2" customFormat="1" x14ac:dyDescent="0.25">
      <c r="A83" s="5"/>
      <c r="B83" s="6"/>
      <c r="C83" s="6"/>
      <c r="D83" s="6" t="s">
        <v>23</v>
      </c>
      <c r="E83" s="6"/>
      <c r="F83" s="6"/>
      <c r="G83" s="21">
        <v>135</v>
      </c>
      <c r="H83" s="245">
        <v>135</v>
      </c>
      <c r="I83" s="259"/>
    </row>
    <row r="84" spans="1:9" s="2" customFormat="1" x14ac:dyDescent="0.25">
      <c r="A84" s="11" t="s">
        <v>44</v>
      </c>
      <c r="B84" s="4"/>
      <c r="C84" s="4" t="s">
        <v>45</v>
      </c>
      <c r="D84" s="51"/>
      <c r="E84" s="4"/>
      <c r="F84" s="6"/>
      <c r="G84" s="25">
        <f>SUM(G85+G92+G103)</f>
        <v>1993</v>
      </c>
      <c r="H84" s="244">
        <f>SUM(H85+H92+H103)</f>
        <v>2476</v>
      </c>
      <c r="I84" s="259"/>
    </row>
    <row r="85" spans="1:9" s="52" customFormat="1" x14ac:dyDescent="0.25">
      <c r="A85" s="9"/>
      <c r="B85" s="8" t="s">
        <v>48</v>
      </c>
      <c r="C85" s="8"/>
      <c r="D85" s="8" t="s">
        <v>3</v>
      </c>
      <c r="E85" s="9"/>
      <c r="F85" s="9"/>
      <c r="G85" s="23">
        <f>SUM(G86)</f>
        <v>960</v>
      </c>
      <c r="H85" s="246">
        <f>SUM(H86)</f>
        <v>810</v>
      </c>
      <c r="I85" s="260"/>
    </row>
    <row r="86" spans="1:9" s="2" customFormat="1" x14ac:dyDescent="0.25">
      <c r="A86" s="5"/>
      <c r="B86" s="6"/>
      <c r="C86" s="6" t="s">
        <v>51</v>
      </c>
      <c r="D86" s="6" t="s">
        <v>52</v>
      </c>
      <c r="E86" s="6"/>
      <c r="F86" s="6"/>
      <c r="G86" s="22">
        <f>SUM(G87:G91)</f>
        <v>960</v>
      </c>
      <c r="H86" s="225">
        <f>SUM(H87:H91)</f>
        <v>810</v>
      </c>
      <c r="I86" s="259"/>
    </row>
    <row r="87" spans="1:9" s="2" customFormat="1" x14ac:dyDescent="0.25">
      <c r="A87" s="11"/>
      <c r="B87" s="4"/>
      <c r="C87" s="4"/>
      <c r="D87" s="51"/>
      <c r="E87" s="6" t="s">
        <v>53</v>
      </c>
      <c r="F87" s="6"/>
      <c r="G87" s="22">
        <v>10</v>
      </c>
      <c r="H87" s="225">
        <v>10</v>
      </c>
      <c r="I87" s="259"/>
    </row>
    <row r="88" spans="1:9" s="2" customFormat="1" x14ac:dyDescent="0.25">
      <c r="A88" s="11"/>
      <c r="B88" s="4"/>
      <c r="C88" s="4"/>
      <c r="D88" s="51"/>
      <c r="E88" s="6" t="s">
        <v>54</v>
      </c>
      <c r="F88" s="6"/>
      <c r="G88" s="22">
        <v>0</v>
      </c>
      <c r="H88" s="225">
        <v>0</v>
      </c>
      <c r="I88" s="259"/>
    </row>
    <row r="89" spans="1:9" s="2" customFormat="1" x14ac:dyDescent="0.25">
      <c r="A89" s="11"/>
      <c r="B89" s="4"/>
      <c r="C89" s="4"/>
      <c r="D89" s="51"/>
      <c r="E89" s="6" t="s">
        <v>55</v>
      </c>
      <c r="F89" s="6"/>
      <c r="G89" s="22">
        <v>150</v>
      </c>
      <c r="H89" s="225">
        <v>150</v>
      </c>
      <c r="I89" s="259"/>
    </row>
    <row r="90" spans="1:9" s="2" customFormat="1" x14ac:dyDescent="0.25">
      <c r="A90" s="11"/>
      <c r="B90" s="4"/>
      <c r="C90" s="4"/>
      <c r="D90" s="51"/>
      <c r="E90" s="6" t="s">
        <v>50</v>
      </c>
      <c r="F90" s="6"/>
      <c r="G90" s="22">
        <v>100</v>
      </c>
      <c r="H90" s="225">
        <v>100</v>
      </c>
      <c r="I90" s="259"/>
    </row>
    <row r="91" spans="1:9" s="2" customFormat="1" x14ac:dyDescent="0.25">
      <c r="A91" s="11"/>
      <c r="B91" s="4"/>
      <c r="C91" s="4"/>
      <c r="D91" s="51"/>
      <c r="E91" s="6" t="s">
        <v>16</v>
      </c>
      <c r="F91" s="6"/>
      <c r="G91" s="22">
        <v>700</v>
      </c>
      <c r="H91" s="225">
        <v>550</v>
      </c>
      <c r="I91" s="259"/>
    </row>
    <row r="92" spans="1:9" s="52" customFormat="1" x14ac:dyDescent="0.25">
      <c r="A92" s="9"/>
      <c r="B92" s="8" t="s">
        <v>65</v>
      </c>
      <c r="C92" s="8"/>
      <c r="D92" s="8" t="s">
        <v>66</v>
      </c>
      <c r="E92" s="8"/>
      <c r="F92" s="8"/>
      <c r="G92" s="23">
        <f>SUM(G93+G97+G98+G99)</f>
        <v>800</v>
      </c>
      <c r="H92" s="246">
        <f>SUM(H93+H97+H98+H99)</f>
        <v>1287</v>
      </c>
      <c r="I92" s="260"/>
    </row>
    <row r="93" spans="1:9" s="2" customFormat="1" x14ac:dyDescent="0.25">
      <c r="A93" s="5"/>
      <c r="B93" s="6"/>
      <c r="C93" s="6" t="s">
        <v>67</v>
      </c>
      <c r="D93" s="6" t="s">
        <v>68</v>
      </c>
      <c r="E93" s="6"/>
      <c r="F93" s="6"/>
      <c r="G93" s="22">
        <f>SUM(G94:G96)</f>
        <v>360</v>
      </c>
      <c r="H93" s="225">
        <f>SUM(H94:H96)</f>
        <v>662</v>
      </c>
      <c r="I93" s="259"/>
    </row>
    <row r="94" spans="1:9" s="2" customFormat="1" x14ac:dyDescent="0.25">
      <c r="A94" s="5"/>
      <c r="B94" s="6"/>
      <c r="C94" s="6"/>
      <c r="D94" s="6"/>
      <c r="E94" s="6" t="s">
        <v>69</v>
      </c>
      <c r="F94" s="6"/>
      <c r="G94" s="22">
        <v>80</v>
      </c>
      <c r="H94" s="225">
        <v>80</v>
      </c>
      <c r="I94" s="259"/>
    </row>
    <row r="95" spans="1:9" s="2" customFormat="1" x14ac:dyDescent="0.25">
      <c r="A95" s="5"/>
      <c r="B95" s="6"/>
      <c r="C95" s="6"/>
      <c r="D95" s="6"/>
      <c r="E95" s="6" t="s">
        <v>70</v>
      </c>
      <c r="F95" s="6"/>
      <c r="G95" s="22">
        <v>200</v>
      </c>
      <c r="H95" s="225">
        <v>452</v>
      </c>
      <c r="I95" s="259"/>
    </row>
    <row r="96" spans="1:9" s="2" customFormat="1" x14ac:dyDescent="0.25">
      <c r="A96" s="5"/>
      <c r="B96" s="6"/>
      <c r="C96" s="6"/>
      <c r="D96" s="6"/>
      <c r="E96" s="6" t="s">
        <v>5</v>
      </c>
      <c r="F96" s="6"/>
      <c r="G96" s="22">
        <v>80</v>
      </c>
      <c r="H96" s="225">
        <v>130</v>
      </c>
      <c r="I96" s="263"/>
    </row>
    <row r="97" spans="1:9" s="2" customFormat="1" x14ac:dyDescent="0.25">
      <c r="A97" s="5"/>
      <c r="B97" s="6"/>
      <c r="C97" s="6" t="s">
        <v>71</v>
      </c>
      <c r="D97" s="6" t="s">
        <v>9</v>
      </c>
      <c r="E97" s="6"/>
      <c r="F97" s="6"/>
      <c r="G97" s="22">
        <v>0</v>
      </c>
      <c r="H97" s="225">
        <v>0</v>
      </c>
      <c r="I97" s="259"/>
    </row>
    <row r="98" spans="1:9" s="2" customFormat="1" x14ac:dyDescent="0.25">
      <c r="A98" s="5"/>
      <c r="B98" s="6"/>
      <c r="C98" s="6" t="s">
        <v>72</v>
      </c>
      <c r="D98" s="6" t="s">
        <v>6</v>
      </c>
      <c r="E98" s="6"/>
      <c r="F98" s="6"/>
      <c r="G98" s="22">
        <v>60</v>
      </c>
      <c r="H98" s="225">
        <v>301</v>
      </c>
      <c r="I98" s="259"/>
    </row>
    <row r="99" spans="1:9" s="2" customFormat="1" x14ac:dyDescent="0.25">
      <c r="A99" s="5"/>
      <c r="B99" s="6"/>
      <c r="C99" s="6" t="s">
        <v>73</v>
      </c>
      <c r="D99" s="6" t="s">
        <v>74</v>
      </c>
      <c r="E99" s="6"/>
      <c r="F99" s="6"/>
      <c r="G99" s="22">
        <f>SUM(G100:G102)</f>
        <v>380</v>
      </c>
      <c r="H99" s="225">
        <f>SUM(H100:H102)</f>
        <v>324</v>
      </c>
      <c r="I99" s="259"/>
    </row>
    <row r="100" spans="1:9" s="2" customFormat="1" x14ac:dyDescent="0.25">
      <c r="A100" s="5"/>
      <c r="B100" s="6"/>
      <c r="C100" s="6"/>
      <c r="D100" s="6"/>
      <c r="E100" s="6" t="s">
        <v>75</v>
      </c>
      <c r="F100" s="6"/>
      <c r="G100" s="22">
        <v>200</v>
      </c>
      <c r="H100" s="225">
        <v>150</v>
      </c>
      <c r="I100" s="259"/>
    </row>
    <row r="101" spans="1:9" s="2" customFormat="1" x14ac:dyDescent="0.25">
      <c r="A101" s="5"/>
      <c r="B101" s="6"/>
      <c r="C101" s="6"/>
      <c r="D101" s="6"/>
      <c r="E101" s="6" t="s">
        <v>7</v>
      </c>
      <c r="F101" s="6"/>
      <c r="G101" s="22">
        <v>100</v>
      </c>
      <c r="H101" s="225">
        <v>94</v>
      </c>
      <c r="I101" s="259"/>
    </row>
    <row r="102" spans="1:9" s="2" customFormat="1" x14ac:dyDescent="0.25">
      <c r="A102" s="5"/>
      <c r="B102" s="6"/>
      <c r="C102" s="6"/>
      <c r="D102" s="6"/>
      <c r="E102" s="6" t="s">
        <v>227</v>
      </c>
      <c r="F102" s="6"/>
      <c r="G102" s="22">
        <v>80</v>
      </c>
      <c r="H102" s="225">
        <v>80</v>
      </c>
      <c r="I102" s="259"/>
    </row>
    <row r="103" spans="1:9" s="52" customFormat="1" x14ac:dyDescent="0.25">
      <c r="A103" s="9"/>
      <c r="B103" s="8" t="s">
        <v>84</v>
      </c>
      <c r="C103" s="8"/>
      <c r="D103" s="8" t="s">
        <v>85</v>
      </c>
      <c r="E103" s="8"/>
      <c r="F103" s="8"/>
      <c r="G103" s="23">
        <f>SUM(G104+G105)</f>
        <v>233</v>
      </c>
      <c r="H103" s="246">
        <f>SUM(H104+H105)</f>
        <v>379</v>
      </c>
      <c r="I103" s="260"/>
    </row>
    <row r="104" spans="1:9" s="2" customFormat="1" x14ac:dyDescent="0.25">
      <c r="A104" s="5"/>
      <c r="B104" s="6"/>
      <c r="C104" s="6" t="s">
        <v>86</v>
      </c>
      <c r="D104" s="6" t="s">
        <v>87</v>
      </c>
      <c r="E104" s="6"/>
      <c r="F104" s="6"/>
      <c r="G104" s="22">
        <v>233</v>
      </c>
      <c r="H104" s="225">
        <v>379</v>
      </c>
      <c r="I104" s="259"/>
    </row>
    <row r="105" spans="1:9" s="2" customFormat="1" x14ac:dyDescent="0.25">
      <c r="A105" s="5"/>
      <c r="B105" s="6"/>
      <c r="C105" s="6" t="s">
        <v>88</v>
      </c>
      <c r="D105" s="6" t="s">
        <v>89</v>
      </c>
      <c r="E105" s="6"/>
      <c r="F105" s="6"/>
      <c r="G105" s="22">
        <f>SUM(G106:G106)</f>
        <v>0</v>
      </c>
      <c r="H105" s="225">
        <f>SUM(H106:H106)</f>
        <v>0</v>
      </c>
      <c r="I105" s="259"/>
    </row>
    <row r="106" spans="1:9" s="2" customFormat="1" x14ac:dyDescent="0.25">
      <c r="A106" s="5"/>
      <c r="B106" s="6"/>
      <c r="C106" s="6"/>
      <c r="D106" s="6" t="s">
        <v>91</v>
      </c>
      <c r="E106" s="6"/>
      <c r="F106" s="6"/>
      <c r="G106" s="22">
        <v>0</v>
      </c>
      <c r="H106" s="225">
        <v>0</v>
      </c>
      <c r="I106" s="259"/>
    </row>
    <row r="107" spans="1:9" s="2" customFormat="1" x14ac:dyDescent="0.25">
      <c r="A107" s="11" t="s">
        <v>130</v>
      </c>
      <c r="B107" s="4"/>
      <c r="C107" s="4" t="s">
        <v>131</v>
      </c>
      <c r="D107" s="4"/>
      <c r="E107" s="57"/>
      <c r="F107" s="7"/>
      <c r="G107" s="74">
        <f>SUM(G108:G110)</f>
        <v>0</v>
      </c>
      <c r="H107" s="250">
        <f>SUM(H108:H110)</f>
        <v>396</v>
      </c>
      <c r="I107" s="259"/>
    </row>
    <row r="108" spans="1:9" s="2" customFormat="1" x14ac:dyDescent="0.25">
      <c r="A108" s="5"/>
      <c r="B108" s="6" t="s">
        <v>134</v>
      </c>
      <c r="C108" s="6"/>
      <c r="D108" s="6" t="s">
        <v>135</v>
      </c>
      <c r="E108" s="7"/>
      <c r="F108" s="7"/>
      <c r="G108" s="72">
        <v>0</v>
      </c>
      <c r="H108" s="44">
        <v>0</v>
      </c>
      <c r="I108" s="259"/>
    </row>
    <row r="109" spans="1:9" s="2" customFormat="1" x14ac:dyDescent="0.25">
      <c r="A109" s="5"/>
      <c r="B109" s="6" t="s">
        <v>138</v>
      </c>
      <c r="C109" s="6"/>
      <c r="D109" s="6" t="s">
        <v>139</v>
      </c>
      <c r="E109" s="7"/>
      <c r="F109" s="7"/>
      <c r="G109" s="72">
        <v>0</v>
      </c>
      <c r="H109" s="44">
        <v>312</v>
      </c>
      <c r="I109" s="259"/>
    </row>
    <row r="110" spans="1:9" s="2" customFormat="1" x14ac:dyDescent="0.25">
      <c r="A110" s="5"/>
      <c r="B110" s="6" t="s">
        <v>358</v>
      </c>
      <c r="C110" s="6"/>
      <c r="D110" s="6" t="s">
        <v>140</v>
      </c>
      <c r="E110" s="7"/>
      <c r="F110" s="7"/>
      <c r="G110" s="72">
        <v>0</v>
      </c>
      <c r="H110" s="44">
        <v>84</v>
      </c>
      <c r="I110" s="259"/>
    </row>
    <row r="111" spans="1:9" s="2" customFormat="1" x14ac:dyDescent="0.25">
      <c r="A111" s="5"/>
      <c r="B111" s="6"/>
      <c r="C111" s="6"/>
      <c r="D111" s="6"/>
      <c r="E111" s="7"/>
      <c r="F111" s="7"/>
      <c r="G111" s="72"/>
      <c r="H111" s="44"/>
      <c r="I111" s="259"/>
    </row>
    <row r="112" spans="1:9" s="2" customFormat="1" x14ac:dyDescent="0.25">
      <c r="A112" s="5"/>
      <c r="B112" s="6"/>
      <c r="C112" s="6"/>
      <c r="D112" s="6"/>
      <c r="E112" s="7"/>
      <c r="F112" s="7"/>
      <c r="G112" s="72"/>
      <c r="H112" s="44"/>
      <c r="I112" s="259"/>
    </row>
    <row r="113" spans="1:9" s="2" customFormat="1" x14ac:dyDescent="0.25">
      <c r="A113" s="217" t="s">
        <v>324</v>
      </c>
      <c r="B113" s="218"/>
      <c r="C113" s="218"/>
      <c r="D113" s="218"/>
      <c r="E113" s="219"/>
      <c r="F113" s="219"/>
      <c r="G113" s="221">
        <f t="shared" ref="G113:H115" si="1">SUM(G114)</f>
        <v>30</v>
      </c>
      <c r="H113" s="252">
        <f t="shared" si="1"/>
        <v>30</v>
      </c>
      <c r="I113" s="259"/>
    </row>
    <row r="114" spans="1:9" s="2" customFormat="1" x14ac:dyDescent="0.25">
      <c r="A114" s="11" t="s">
        <v>120</v>
      </c>
      <c r="B114" s="4"/>
      <c r="C114" s="4" t="s">
        <v>121</v>
      </c>
      <c r="D114" s="4"/>
      <c r="E114" s="4"/>
      <c r="F114" s="7"/>
      <c r="G114" s="74">
        <f t="shared" si="1"/>
        <v>30</v>
      </c>
      <c r="H114" s="250">
        <f t="shared" si="1"/>
        <v>30</v>
      </c>
      <c r="I114" s="259"/>
    </row>
    <row r="115" spans="1:9" s="2" customFormat="1" x14ac:dyDescent="0.25">
      <c r="A115" s="5"/>
      <c r="B115" s="6"/>
      <c r="C115" s="6" t="s">
        <v>325</v>
      </c>
      <c r="D115" s="6" t="s">
        <v>127</v>
      </c>
      <c r="E115" s="7"/>
      <c r="F115" s="7"/>
      <c r="G115" s="209">
        <f t="shared" si="1"/>
        <v>30</v>
      </c>
      <c r="H115" s="253">
        <f t="shared" si="1"/>
        <v>30</v>
      </c>
      <c r="I115" s="259"/>
    </row>
    <row r="116" spans="1:9" s="2" customFormat="1" x14ac:dyDescent="0.25">
      <c r="A116" s="5"/>
      <c r="B116" s="6"/>
      <c r="C116" s="6"/>
      <c r="D116" s="6"/>
      <c r="E116" s="7" t="s">
        <v>26</v>
      </c>
      <c r="F116" s="6"/>
      <c r="G116" s="21">
        <v>30</v>
      </c>
      <c r="H116" s="245">
        <v>30</v>
      </c>
      <c r="I116" s="259"/>
    </row>
    <row r="117" spans="1:9" s="2" customFormat="1" x14ac:dyDescent="0.25">
      <c r="A117" s="5"/>
      <c r="B117" s="6"/>
      <c r="C117" s="6"/>
      <c r="D117" s="6"/>
      <c r="E117" s="6"/>
      <c r="F117" s="6"/>
      <c r="G117" s="22"/>
      <c r="H117" s="225"/>
      <c r="I117" s="259"/>
    </row>
    <row r="118" spans="1:9" s="2" customFormat="1" x14ac:dyDescent="0.25">
      <c r="A118" s="217" t="s">
        <v>354</v>
      </c>
      <c r="B118" s="222"/>
      <c r="C118" s="222"/>
      <c r="D118" s="222"/>
      <c r="E118" s="222"/>
      <c r="F118" s="218"/>
      <c r="G118" s="227">
        <f>SUM(G119)</f>
        <v>0</v>
      </c>
      <c r="H118" s="254">
        <f>SUM(H119)</f>
        <v>20</v>
      </c>
      <c r="I118" s="259"/>
    </row>
    <row r="119" spans="1:9" s="2" customFormat="1" x14ac:dyDescent="0.25">
      <c r="A119" s="5" t="s">
        <v>120</v>
      </c>
      <c r="B119" s="6"/>
      <c r="C119" s="4" t="s">
        <v>121</v>
      </c>
      <c r="D119" s="4"/>
      <c r="E119" s="4"/>
      <c r="F119" s="6"/>
      <c r="G119" s="209">
        <f>SUM(G120)</f>
        <v>0</v>
      </c>
      <c r="H119" s="253">
        <f>SUM(H120)</f>
        <v>20</v>
      </c>
      <c r="I119" s="259"/>
    </row>
    <row r="120" spans="1:9" s="2" customFormat="1" x14ac:dyDescent="0.25">
      <c r="A120" s="5"/>
      <c r="B120" s="6"/>
      <c r="C120" s="6" t="s">
        <v>125</v>
      </c>
      <c r="D120" s="6" t="s">
        <v>355</v>
      </c>
      <c r="E120" s="6"/>
      <c r="F120" s="6"/>
      <c r="G120" s="225">
        <v>0</v>
      </c>
      <c r="H120" s="225">
        <v>20</v>
      </c>
      <c r="I120" s="259"/>
    </row>
    <row r="121" spans="1:9" s="2" customFormat="1" x14ac:dyDescent="0.25">
      <c r="A121" s="5"/>
      <c r="B121" s="6"/>
      <c r="C121" s="6"/>
      <c r="D121" s="6" t="s">
        <v>356</v>
      </c>
      <c r="E121" s="6"/>
      <c r="F121" s="6"/>
      <c r="G121" s="22"/>
      <c r="H121" s="225"/>
      <c r="I121" s="259"/>
    </row>
    <row r="122" spans="1:9" s="2" customFormat="1" x14ac:dyDescent="0.25">
      <c r="A122" s="5"/>
      <c r="B122" s="6"/>
      <c r="C122" s="6"/>
      <c r="D122" s="6"/>
      <c r="E122" s="6"/>
      <c r="F122" s="6"/>
      <c r="G122" s="22"/>
      <c r="H122" s="225"/>
      <c r="I122" s="259"/>
    </row>
    <row r="123" spans="1:9" s="13" customFormat="1" x14ac:dyDescent="0.25">
      <c r="A123" s="217" t="s">
        <v>228</v>
      </c>
      <c r="B123" s="222"/>
      <c r="C123" s="222"/>
      <c r="D123" s="222"/>
      <c r="E123" s="222"/>
      <c r="F123" s="222"/>
      <c r="G123" s="216">
        <f>SUM(G132+G124)</f>
        <v>254</v>
      </c>
      <c r="H123" s="239">
        <f>SUM(H132+H124)</f>
        <v>135</v>
      </c>
      <c r="I123" s="261"/>
    </row>
    <row r="124" spans="1:9" s="13" customFormat="1" x14ac:dyDescent="0.25">
      <c r="A124" s="11" t="s">
        <v>44</v>
      </c>
      <c r="B124" s="4"/>
      <c r="C124" s="4" t="s">
        <v>45</v>
      </c>
      <c r="D124" s="51"/>
      <c r="E124" s="4"/>
      <c r="F124" s="4"/>
      <c r="G124" s="30">
        <f>SUM(G127+G130)</f>
        <v>254</v>
      </c>
      <c r="H124" s="255">
        <f>SUM(H127+H130+H125)</f>
        <v>135</v>
      </c>
      <c r="I124" s="261"/>
    </row>
    <row r="125" spans="1:9" s="13" customFormat="1" x14ac:dyDescent="0.25">
      <c r="A125" s="11"/>
      <c r="B125" s="8" t="s">
        <v>48</v>
      </c>
      <c r="C125" s="4"/>
      <c r="D125" s="8" t="s">
        <v>3</v>
      </c>
      <c r="E125" s="8"/>
      <c r="F125" s="4"/>
      <c r="G125" s="30"/>
      <c r="H125" s="256">
        <f>H126</f>
        <v>60</v>
      </c>
      <c r="I125" s="261"/>
    </row>
    <row r="126" spans="1:9" s="13" customFormat="1" x14ac:dyDescent="0.25">
      <c r="A126" s="11"/>
      <c r="B126" s="4"/>
      <c r="C126" s="6" t="s">
        <v>51</v>
      </c>
      <c r="D126" s="51"/>
      <c r="E126" s="6" t="s">
        <v>404</v>
      </c>
      <c r="F126" s="4"/>
      <c r="G126" s="31">
        <v>0</v>
      </c>
      <c r="H126" s="256">
        <v>60</v>
      </c>
      <c r="I126" s="261"/>
    </row>
    <row r="127" spans="1:9" s="13" customFormat="1" x14ac:dyDescent="0.25">
      <c r="A127" s="9"/>
      <c r="B127" s="8" t="s">
        <v>65</v>
      </c>
      <c r="C127" s="8"/>
      <c r="D127" s="8" t="s">
        <v>66</v>
      </c>
      <c r="E127" s="9"/>
      <c r="F127" s="4"/>
      <c r="G127" s="31">
        <f>SUM(G128)</f>
        <v>200</v>
      </c>
      <c r="H127" s="256">
        <f>SUM(H128)</f>
        <v>21</v>
      </c>
      <c r="I127" s="261"/>
    </row>
    <row r="128" spans="1:9" s="13" customFormat="1" x14ac:dyDescent="0.25">
      <c r="A128" s="5"/>
      <c r="B128" s="6"/>
      <c r="C128" s="6" t="s">
        <v>73</v>
      </c>
      <c r="D128" s="6" t="s">
        <v>74</v>
      </c>
      <c r="E128" s="6"/>
      <c r="F128" s="4"/>
      <c r="G128" s="31">
        <f>SUM(G129)</f>
        <v>200</v>
      </c>
      <c r="H128" s="256">
        <f>SUM(H129)</f>
        <v>21</v>
      </c>
      <c r="I128" s="261"/>
    </row>
    <row r="129" spans="1:9" s="13" customFormat="1" x14ac:dyDescent="0.25">
      <c r="A129" s="11"/>
      <c r="B129" s="4"/>
      <c r="C129" s="4"/>
      <c r="D129" s="4"/>
      <c r="E129" s="6" t="s">
        <v>75</v>
      </c>
      <c r="F129" s="4"/>
      <c r="G129" s="31">
        <v>200</v>
      </c>
      <c r="H129" s="256">
        <v>21</v>
      </c>
      <c r="I129" s="261"/>
    </row>
    <row r="130" spans="1:9" s="13" customFormat="1" x14ac:dyDescent="0.25">
      <c r="A130" s="11"/>
      <c r="B130" s="8" t="s">
        <v>84</v>
      </c>
      <c r="C130" s="8"/>
      <c r="D130" s="8" t="s">
        <v>85</v>
      </c>
      <c r="E130" s="8"/>
      <c r="F130" s="4"/>
      <c r="G130" s="31">
        <f>SUM(G131)</f>
        <v>54</v>
      </c>
      <c r="H130" s="256">
        <f>SUM(H131)</f>
        <v>54</v>
      </c>
      <c r="I130" s="261"/>
    </row>
    <row r="131" spans="1:9" s="13" customFormat="1" x14ac:dyDescent="0.25">
      <c r="A131" s="11"/>
      <c r="B131" s="6"/>
      <c r="C131" s="6" t="s">
        <v>86</v>
      </c>
      <c r="D131" s="6" t="s">
        <v>87</v>
      </c>
      <c r="E131" s="6"/>
      <c r="F131" s="4"/>
      <c r="G131" s="31">
        <v>54</v>
      </c>
      <c r="H131" s="256">
        <v>54</v>
      </c>
      <c r="I131" s="261"/>
    </row>
    <row r="132" spans="1:9" s="2" customFormat="1" x14ac:dyDescent="0.25">
      <c r="A132" s="11" t="s">
        <v>130</v>
      </c>
      <c r="B132" s="4"/>
      <c r="C132" s="4" t="s">
        <v>131</v>
      </c>
      <c r="D132" s="4"/>
      <c r="E132" s="57"/>
      <c r="F132" s="7"/>
      <c r="G132" s="74">
        <f>SUM(G133:G137)</f>
        <v>0</v>
      </c>
      <c r="H132" s="250">
        <f>SUM(H133:H137)</f>
        <v>0</v>
      </c>
      <c r="I132" s="259"/>
    </row>
    <row r="133" spans="1:9" s="2" customFormat="1" x14ac:dyDescent="0.25">
      <c r="A133" s="5"/>
      <c r="B133" s="6" t="s">
        <v>132</v>
      </c>
      <c r="C133" s="6"/>
      <c r="D133" s="6" t="s">
        <v>133</v>
      </c>
      <c r="E133" s="7"/>
      <c r="F133" s="7"/>
      <c r="G133" s="72">
        <v>0</v>
      </c>
      <c r="H133" s="44">
        <v>0</v>
      </c>
      <c r="I133" s="259"/>
    </row>
    <row r="134" spans="1:9" s="2" customFormat="1" x14ac:dyDescent="0.25">
      <c r="A134" s="5"/>
      <c r="B134" s="6" t="s">
        <v>134</v>
      </c>
      <c r="C134" s="6"/>
      <c r="D134" s="6" t="s">
        <v>135</v>
      </c>
      <c r="E134" s="7"/>
      <c r="F134" s="7"/>
      <c r="G134" s="72">
        <v>0</v>
      </c>
      <c r="H134" s="44">
        <v>0</v>
      </c>
      <c r="I134" s="259"/>
    </row>
    <row r="135" spans="1:9" s="2" customFormat="1" x14ac:dyDescent="0.25">
      <c r="A135" s="5"/>
      <c r="B135" s="6" t="s">
        <v>136</v>
      </c>
      <c r="C135" s="6"/>
      <c r="D135" s="6" t="s">
        <v>137</v>
      </c>
      <c r="E135" s="7"/>
      <c r="F135" s="7"/>
      <c r="G135" s="72">
        <v>0</v>
      </c>
      <c r="H135" s="44">
        <v>0</v>
      </c>
      <c r="I135" s="259"/>
    </row>
    <row r="136" spans="1:9" s="2" customFormat="1" x14ac:dyDescent="0.25">
      <c r="A136" s="5"/>
      <c r="B136" s="6" t="s">
        <v>138</v>
      </c>
      <c r="C136" s="6"/>
      <c r="D136" s="6" t="s">
        <v>139</v>
      </c>
      <c r="E136" s="7"/>
      <c r="F136" s="7"/>
      <c r="G136" s="72">
        <v>0</v>
      </c>
      <c r="H136" s="44">
        <v>0</v>
      </c>
      <c r="I136" s="259"/>
    </row>
    <row r="137" spans="1:9" s="2" customFormat="1" x14ac:dyDescent="0.25">
      <c r="A137" s="5"/>
      <c r="B137" s="6" t="s">
        <v>358</v>
      </c>
      <c r="C137" s="6"/>
      <c r="D137" s="6" t="s">
        <v>140</v>
      </c>
      <c r="E137" s="7"/>
      <c r="F137" s="7"/>
      <c r="G137" s="72">
        <v>0</v>
      </c>
      <c r="H137" s="44">
        <v>0</v>
      </c>
      <c r="I137" s="259"/>
    </row>
    <row r="138" spans="1:9" s="2" customFormat="1" x14ac:dyDescent="0.25">
      <c r="A138" s="5"/>
      <c r="B138" s="6"/>
      <c r="C138" s="6"/>
      <c r="D138" s="6"/>
      <c r="E138" s="6"/>
      <c r="F138" s="6"/>
      <c r="G138" s="22"/>
      <c r="H138" s="225"/>
      <c r="I138" s="259"/>
    </row>
    <row r="139" spans="1:9" s="2" customFormat="1" x14ac:dyDescent="0.25">
      <c r="A139" s="5"/>
      <c r="B139" s="6"/>
      <c r="C139" s="6"/>
      <c r="D139" s="6"/>
      <c r="E139" s="6"/>
      <c r="F139" s="6"/>
      <c r="G139" s="22"/>
      <c r="H139" s="225"/>
      <c r="I139" s="259"/>
    </row>
    <row r="140" spans="1:9" s="13" customFormat="1" x14ac:dyDescent="0.25">
      <c r="A140" s="217" t="s">
        <v>229</v>
      </c>
      <c r="B140" s="222"/>
      <c r="C140" s="222"/>
      <c r="D140" s="222"/>
      <c r="E140" s="222"/>
      <c r="F140" s="222"/>
      <c r="G140" s="216">
        <f>SUM(G141+G155)</f>
        <v>305</v>
      </c>
      <c r="H140" s="239">
        <f>SUM(H141+H155)</f>
        <v>497</v>
      </c>
      <c r="I140" s="261"/>
    </row>
    <row r="141" spans="1:9" s="2" customFormat="1" x14ac:dyDescent="0.25">
      <c r="A141" s="11" t="s">
        <v>44</v>
      </c>
      <c r="B141" s="4"/>
      <c r="C141" s="4" t="s">
        <v>45</v>
      </c>
      <c r="D141" s="51"/>
      <c r="E141" s="4"/>
      <c r="F141" s="6"/>
      <c r="G141" s="25">
        <f>SUM(G142+G146+G153)</f>
        <v>105</v>
      </c>
      <c r="H141" s="244">
        <f>SUM(H142+H146+H153)</f>
        <v>297</v>
      </c>
      <c r="I141" s="259"/>
    </row>
    <row r="142" spans="1:9" s="52" customFormat="1" x14ac:dyDescent="0.25">
      <c r="A142" s="9"/>
      <c r="B142" s="8" t="s">
        <v>48</v>
      </c>
      <c r="C142" s="8"/>
      <c r="D142" s="8" t="s">
        <v>3</v>
      </c>
      <c r="E142" s="9"/>
      <c r="F142" s="9"/>
      <c r="G142" s="23">
        <f>SUM(G143)</f>
        <v>90</v>
      </c>
      <c r="H142" s="246">
        <f>SUM(H143)</f>
        <v>98</v>
      </c>
      <c r="I142" s="260"/>
    </row>
    <row r="143" spans="1:9" s="2" customFormat="1" x14ac:dyDescent="0.25">
      <c r="A143" s="5"/>
      <c r="B143" s="6"/>
      <c r="C143" s="6" t="s">
        <v>51</v>
      </c>
      <c r="D143" s="6" t="s">
        <v>52</v>
      </c>
      <c r="E143" s="6"/>
      <c r="F143" s="6"/>
      <c r="G143" s="22">
        <f>SUM(G144:G145)</f>
        <v>90</v>
      </c>
      <c r="H143" s="225">
        <f>SUM(H144:H145)</f>
        <v>98</v>
      </c>
      <c r="I143" s="259"/>
    </row>
    <row r="144" spans="1:9" s="2" customFormat="1" x14ac:dyDescent="0.25">
      <c r="A144" s="11"/>
      <c r="B144" s="4"/>
      <c r="C144" s="4"/>
      <c r="D144" s="51"/>
      <c r="E144" s="6" t="s">
        <v>55</v>
      </c>
      <c r="F144" s="6"/>
      <c r="G144" s="22">
        <v>50</v>
      </c>
      <c r="H144" s="225">
        <v>15</v>
      </c>
      <c r="I144" s="259"/>
    </row>
    <row r="145" spans="1:9" s="2" customFormat="1" x14ac:dyDescent="0.25">
      <c r="A145" s="11"/>
      <c r="B145" s="4"/>
      <c r="C145" s="4"/>
      <c r="D145" s="51"/>
      <c r="E145" s="6" t="s">
        <v>16</v>
      </c>
      <c r="F145" s="6"/>
      <c r="G145" s="22">
        <v>40</v>
      </c>
      <c r="H145" s="225">
        <v>83</v>
      </c>
      <c r="I145" s="259"/>
    </row>
    <row r="146" spans="1:9" s="52" customFormat="1" x14ac:dyDescent="0.25">
      <c r="A146" s="9"/>
      <c r="B146" s="8" t="s">
        <v>65</v>
      </c>
      <c r="C146" s="8"/>
      <c r="D146" s="8" t="s">
        <v>66</v>
      </c>
      <c r="E146" s="8"/>
      <c r="F146" s="8"/>
      <c r="G146" s="23">
        <f>SUM(G147)</f>
        <v>12</v>
      </c>
      <c r="H146" s="246">
        <f>SUM(H147+H151)</f>
        <v>147</v>
      </c>
      <c r="I146" s="260"/>
    </row>
    <row r="147" spans="1:9" s="2" customFormat="1" x14ac:dyDescent="0.25">
      <c r="A147" s="5"/>
      <c r="B147" s="6"/>
      <c r="C147" s="6" t="s">
        <v>67</v>
      </c>
      <c r="D147" s="6" t="s">
        <v>68</v>
      </c>
      <c r="E147" s="6"/>
      <c r="F147" s="6"/>
      <c r="G147" s="22">
        <f>SUM(G148:G150)</f>
        <v>12</v>
      </c>
      <c r="H147" s="225">
        <f>SUM(H148:H150)</f>
        <v>15</v>
      </c>
      <c r="I147" s="259"/>
    </row>
    <row r="148" spans="1:9" s="2" customFormat="1" x14ac:dyDescent="0.25">
      <c r="A148" s="5"/>
      <c r="B148" s="6"/>
      <c r="C148" s="6"/>
      <c r="D148" s="6"/>
      <c r="E148" s="6" t="s">
        <v>69</v>
      </c>
      <c r="F148" s="6"/>
      <c r="G148" s="22">
        <v>0</v>
      </c>
      <c r="H148" s="225">
        <v>0</v>
      </c>
      <c r="I148" s="259"/>
    </row>
    <row r="149" spans="1:9" s="2" customFormat="1" x14ac:dyDescent="0.25">
      <c r="A149" s="5"/>
      <c r="B149" s="6"/>
      <c r="C149" s="6"/>
      <c r="D149" s="6"/>
      <c r="E149" s="6" t="s">
        <v>70</v>
      </c>
      <c r="F149" s="6"/>
      <c r="G149" s="22">
        <v>0</v>
      </c>
      <c r="H149" s="225">
        <v>0</v>
      </c>
      <c r="I149" s="259"/>
    </row>
    <row r="150" spans="1:9" s="2" customFormat="1" x14ac:dyDescent="0.25">
      <c r="A150" s="5"/>
      <c r="B150" s="6"/>
      <c r="C150" s="6"/>
      <c r="D150" s="6"/>
      <c r="E150" s="6" t="s">
        <v>5</v>
      </c>
      <c r="F150" s="6"/>
      <c r="G150" s="22">
        <v>12</v>
      </c>
      <c r="H150" s="225">
        <v>15</v>
      </c>
      <c r="I150" s="259"/>
    </row>
    <row r="151" spans="1:9" s="2" customFormat="1" x14ac:dyDescent="0.25">
      <c r="A151" s="5"/>
      <c r="B151" s="6"/>
      <c r="C151" s="6" t="s">
        <v>72</v>
      </c>
      <c r="D151" s="6" t="s">
        <v>402</v>
      </c>
      <c r="E151" s="6"/>
      <c r="F151" s="6"/>
      <c r="G151" s="22">
        <v>0</v>
      </c>
      <c r="H151" s="225">
        <v>132</v>
      </c>
      <c r="I151" s="259"/>
    </row>
    <row r="152" spans="1:9" s="2" customFormat="1" x14ac:dyDescent="0.25">
      <c r="A152" s="5"/>
      <c r="B152" s="6"/>
      <c r="C152" s="6"/>
      <c r="D152" s="6"/>
      <c r="E152" s="6"/>
      <c r="F152" s="6"/>
      <c r="G152" s="22"/>
      <c r="H152" s="225"/>
      <c r="I152" s="259"/>
    </row>
    <row r="153" spans="1:9" s="52" customFormat="1" x14ac:dyDescent="0.25">
      <c r="A153" s="9"/>
      <c r="B153" s="8" t="s">
        <v>84</v>
      </c>
      <c r="C153" s="8"/>
      <c r="D153" s="8" t="s">
        <v>85</v>
      </c>
      <c r="E153" s="8"/>
      <c r="F153" s="8"/>
      <c r="G153" s="23">
        <f>SUM(G154)</f>
        <v>3</v>
      </c>
      <c r="H153" s="246">
        <f>SUM(H154)</f>
        <v>52</v>
      </c>
      <c r="I153" s="260"/>
    </row>
    <row r="154" spans="1:9" s="2" customFormat="1" x14ac:dyDescent="0.25">
      <c r="A154" s="5"/>
      <c r="B154" s="6"/>
      <c r="C154" s="6" t="s">
        <v>86</v>
      </c>
      <c r="D154" s="6" t="s">
        <v>87</v>
      </c>
      <c r="E154" s="6"/>
      <c r="F154" s="6"/>
      <c r="G154" s="22">
        <v>3</v>
      </c>
      <c r="H154" s="225">
        <v>52</v>
      </c>
      <c r="I154" s="259"/>
    </row>
    <row r="155" spans="1:9" s="2" customFormat="1" x14ac:dyDescent="0.25">
      <c r="A155" s="11" t="s">
        <v>130</v>
      </c>
      <c r="B155" s="4"/>
      <c r="C155" s="4" t="s">
        <v>131</v>
      </c>
      <c r="D155" s="4"/>
      <c r="E155" s="57"/>
      <c r="F155" s="7"/>
      <c r="G155" s="74">
        <f>SUM(G156:G157)</f>
        <v>200</v>
      </c>
      <c r="H155" s="250">
        <f>SUM(H156:H157)</f>
        <v>200</v>
      </c>
      <c r="I155" s="259"/>
    </row>
    <row r="156" spans="1:9" s="2" customFormat="1" x14ac:dyDescent="0.25">
      <c r="A156" s="5"/>
      <c r="B156" s="6" t="s">
        <v>134</v>
      </c>
      <c r="C156" s="6"/>
      <c r="D156" s="6" t="s">
        <v>135</v>
      </c>
      <c r="E156" s="7"/>
      <c r="F156" s="7"/>
      <c r="G156" s="72">
        <v>157</v>
      </c>
      <c r="H156" s="44">
        <v>157</v>
      </c>
      <c r="I156" s="259"/>
    </row>
    <row r="157" spans="1:9" s="2" customFormat="1" x14ac:dyDescent="0.25">
      <c r="A157" s="5"/>
      <c r="B157" s="6" t="s">
        <v>358</v>
      </c>
      <c r="C157" s="6"/>
      <c r="D157" s="6" t="s">
        <v>140</v>
      </c>
      <c r="E157" s="7"/>
      <c r="F157" s="7"/>
      <c r="G157" s="72">
        <v>43</v>
      </c>
      <c r="H157" s="44">
        <v>43</v>
      </c>
      <c r="I157" s="259"/>
    </row>
    <row r="158" spans="1:9" s="2" customFormat="1" x14ac:dyDescent="0.25">
      <c r="A158" s="5"/>
      <c r="B158" s="6"/>
      <c r="C158" s="6"/>
      <c r="D158" s="6"/>
      <c r="E158" s="7"/>
      <c r="F158" s="7"/>
      <c r="G158" s="72"/>
      <c r="H158" s="44"/>
      <c r="I158" s="259"/>
    </row>
    <row r="159" spans="1:9" s="2" customFormat="1" x14ac:dyDescent="0.25">
      <c r="A159" s="223" t="s">
        <v>254</v>
      </c>
      <c r="B159" s="223"/>
      <c r="C159" s="223"/>
      <c r="D159" s="223"/>
      <c r="E159" s="223"/>
      <c r="F159" s="223"/>
      <c r="G159" s="241">
        <f>SUM(G160+G165)</f>
        <v>200</v>
      </c>
      <c r="H159" s="242">
        <f>SUM(H160+H165)</f>
        <v>225</v>
      </c>
      <c r="I159" s="259"/>
    </row>
    <row r="160" spans="1:9" s="2" customFormat="1" x14ac:dyDescent="0.25">
      <c r="A160" s="11" t="s">
        <v>44</v>
      </c>
      <c r="B160" s="4"/>
      <c r="C160" s="4" t="s">
        <v>45</v>
      </c>
      <c r="D160" s="51"/>
      <c r="E160" s="4"/>
      <c r="F160" s="7"/>
      <c r="G160" s="72"/>
      <c r="H160" s="44">
        <f>SUM(H162+H163)</f>
        <v>25</v>
      </c>
      <c r="I160" s="259"/>
    </row>
    <row r="161" spans="1:9" s="2" customFormat="1" x14ac:dyDescent="0.25">
      <c r="A161" s="9"/>
      <c r="B161" s="8" t="s">
        <v>48</v>
      </c>
      <c r="C161" s="8"/>
      <c r="D161" s="8" t="s">
        <v>3</v>
      </c>
      <c r="E161" s="9"/>
      <c r="F161" s="7"/>
      <c r="G161" s="72">
        <v>0</v>
      </c>
      <c r="H161" s="44">
        <f>SUM(H162)</f>
        <v>20</v>
      </c>
      <c r="I161" s="259"/>
    </row>
    <row r="162" spans="1:9" s="2" customFormat="1" x14ac:dyDescent="0.25">
      <c r="A162" s="5"/>
      <c r="B162" s="6"/>
      <c r="C162" s="6" t="s">
        <v>51</v>
      </c>
      <c r="D162" s="6" t="s">
        <v>16</v>
      </c>
      <c r="E162" s="7"/>
      <c r="F162" s="7"/>
      <c r="G162" s="72"/>
      <c r="H162" s="44">
        <v>20</v>
      </c>
      <c r="I162" s="259"/>
    </row>
    <row r="163" spans="1:9" s="2" customFormat="1" x14ac:dyDescent="0.25">
      <c r="A163" s="9"/>
      <c r="B163" s="8" t="s">
        <v>84</v>
      </c>
      <c r="C163" s="8"/>
      <c r="D163" s="8" t="s">
        <v>85</v>
      </c>
      <c r="E163" s="8"/>
      <c r="F163" s="7"/>
      <c r="G163" s="72"/>
      <c r="H163" s="44">
        <f>SUM(H164)</f>
        <v>5</v>
      </c>
      <c r="I163" s="259"/>
    </row>
    <row r="164" spans="1:9" s="2" customFormat="1" x14ac:dyDescent="0.25">
      <c r="A164" s="5"/>
      <c r="B164" s="6"/>
      <c r="C164" s="6" t="s">
        <v>86</v>
      </c>
      <c r="D164" s="6" t="s">
        <v>87</v>
      </c>
      <c r="E164" s="6"/>
      <c r="F164" s="7"/>
      <c r="G164" s="72">
        <v>0</v>
      </c>
      <c r="H164" s="44">
        <v>5</v>
      </c>
      <c r="I164" s="259"/>
    </row>
    <row r="165" spans="1:9" s="2" customFormat="1" x14ac:dyDescent="0.25">
      <c r="A165" s="11" t="s">
        <v>130</v>
      </c>
      <c r="B165" s="4"/>
      <c r="C165" s="4" t="s">
        <v>131</v>
      </c>
      <c r="D165" s="4"/>
      <c r="E165" s="57"/>
      <c r="F165" s="7"/>
      <c r="G165" s="74">
        <f>SUM(G166:G167)</f>
        <v>200</v>
      </c>
      <c r="H165" s="250">
        <f>SUM(H166:H167)</f>
        <v>200</v>
      </c>
      <c r="I165" s="259"/>
    </row>
    <row r="166" spans="1:9" s="2" customFormat="1" x14ac:dyDescent="0.25">
      <c r="A166" s="5"/>
      <c r="B166" s="6" t="s">
        <v>134</v>
      </c>
      <c r="C166" s="6"/>
      <c r="D166" s="6" t="s">
        <v>135</v>
      </c>
      <c r="E166" s="7"/>
      <c r="F166" s="7"/>
      <c r="G166" s="72">
        <v>157</v>
      </c>
      <c r="H166" s="44">
        <v>157</v>
      </c>
      <c r="I166" s="259"/>
    </row>
    <row r="167" spans="1:9" s="2" customFormat="1" x14ac:dyDescent="0.25">
      <c r="A167" s="5"/>
      <c r="B167" s="6" t="s">
        <v>358</v>
      </c>
      <c r="C167" s="6"/>
      <c r="D167" s="6" t="s">
        <v>140</v>
      </c>
      <c r="E167" s="7"/>
      <c r="F167" s="7"/>
      <c r="G167" s="72">
        <v>43</v>
      </c>
      <c r="H167" s="44">
        <v>43</v>
      </c>
      <c r="I167" s="259"/>
    </row>
    <row r="168" spans="1:9" s="2" customFormat="1" x14ac:dyDescent="0.25">
      <c r="A168" s="5"/>
      <c r="B168" s="6"/>
      <c r="C168" s="6"/>
      <c r="D168" s="6"/>
      <c r="E168" s="7"/>
      <c r="F168" s="7"/>
      <c r="G168" s="72"/>
      <c r="H168" s="44"/>
      <c r="I168" s="259"/>
    </row>
    <row r="169" spans="1:9" s="13" customFormat="1" x14ac:dyDescent="0.25">
      <c r="A169" s="217" t="s">
        <v>230</v>
      </c>
      <c r="B169" s="222"/>
      <c r="C169" s="222"/>
      <c r="D169" s="222"/>
      <c r="E169" s="222"/>
      <c r="F169" s="222"/>
      <c r="G169" s="216">
        <f>SUM(G170)</f>
        <v>635</v>
      </c>
      <c r="H169" s="239">
        <f>SUM(H170)</f>
        <v>635</v>
      </c>
      <c r="I169" s="261"/>
    </row>
    <row r="170" spans="1:9" s="2" customFormat="1" x14ac:dyDescent="0.25">
      <c r="A170" s="11" t="s">
        <v>44</v>
      </c>
      <c r="B170" s="4"/>
      <c r="C170" s="4" t="s">
        <v>45</v>
      </c>
      <c r="D170" s="51"/>
      <c r="E170" s="4"/>
      <c r="F170" s="6"/>
      <c r="G170" s="25">
        <f>SUM(G171+G176)</f>
        <v>635</v>
      </c>
      <c r="H170" s="244">
        <f>SUM(H171+H176)</f>
        <v>635</v>
      </c>
      <c r="I170" s="259"/>
    </row>
    <row r="171" spans="1:9" s="52" customFormat="1" x14ac:dyDescent="0.25">
      <c r="A171" s="9"/>
      <c r="B171" s="8" t="s">
        <v>65</v>
      </c>
      <c r="C171" s="8"/>
      <c r="D171" s="8" t="s">
        <v>66</v>
      </c>
      <c r="E171" s="8"/>
      <c r="F171" s="8"/>
      <c r="G171" s="23">
        <f>SUM(G172)</f>
        <v>500</v>
      </c>
      <c r="H171" s="246">
        <f>SUM(H172)</f>
        <v>500</v>
      </c>
      <c r="I171" s="260"/>
    </row>
    <row r="172" spans="1:9" s="2" customFormat="1" x14ac:dyDescent="0.25">
      <c r="A172" s="5"/>
      <c r="B172" s="6"/>
      <c r="C172" s="6" t="s">
        <v>67</v>
      </c>
      <c r="D172" s="6" t="s">
        <v>68</v>
      </c>
      <c r="E172" s="6"/>
      <c r="F172" s="6"/>
      <c r="G172" s="22">
        <f>SUM(G173:G175)</f>
        <v>500</v>
      </c>
      <c r="H172" s="225">
        <f>SUM(H173:H175)</f>
        <v>500</v>
      </c>
      <c r="I172" s="259"/>
    </row>
    <row r="173" spans="1:9" s="2" customFormat="1" x14ac:dyDescent="0.25">
      <c r="A173" s="5"/>
      <c r="B173" s="6"/>
      <c r="C173" s="6"/>
      <c r="D173" s="6"/>
      <c r="E173" s="6" t="s">
        <v>69</v>
      </c>
      <c r="F173" s="6"/>
      <c r="G173" s="22">
        <v>500</v>
      </c>
      <c r="H173" s="225">
        <v>500</v>
      </c>
      <c r="I173" s="259"/>
    </row>
    <row r="174" spans="1:9" s="2" customFormat="1" x14ac:dyDescent="0.25">
      <c r="A174" s="5"/>
      <c r="B174" s="6"/>
      <c r="C174" s="6"/>
      <c r="D174" s="6"/>
      <c r="E174" s="6" t="s">
        <v>70</v>
      </c>
      <c r="F174" s="6"/>
      <c r="G174" s="22">
        <v>0</v>
      </c>
      <c r="H174" s="225">
        <v>0</v>
      </c>
      <c r="I174" s="259"/>
    </row>
    <row r="175" spans="1:9" s="2" customFormat="1" x14ac:dyDescent="0.25">
      <c r="A175" s="5"/>
      <c r="B175" s="6"/>
      <c r="C175" s="6"/>
      <c r="D175" s="6"/>
      <c r="E175" s="6" t="s">
        <v>5</v>
      </c>
      <c r="F175" s="6"/>
      <c r="G175" s="22">
        <v>0</v>
      </c>
      <c r="H175" s="225">
        <v>0</v>
      </c>
      <c r="I175" s="259"/>
    </row>
    <row r="176" spans="1:9" s="52" customFormat="1" x14ac:dyDescent="0.25">
      <c r="A176" s="9"/>
      <c r="B176" s="8" t="s">
        <v>84</v>
      </c>
      <c r="C176" s="8"/>
      <c r="D176" s="8" t="s">
        <v>85</v>
      </c>
      <c r="E176" s="8"/>
      <c r="F176" s="8"/>
      <c r="G176" s="23">
        <f>SUM(G177)</f>
        <v>135</v>
      </c>
      <c r="H176" s="246">
        <f>SUM(H177)</f>
        <v>135</v>
      </c>
      <c r="I176" s="260"/>
    </row>
    <row r="177" spans="1:9" s="2" customFormat="1" x14ac:dyDescent="0.25">
      <c r="A177" s="5"/>
      <c r="B177" s="6"/>
      <c r="C177" s="6" t="s">
        <v>86</v>
      </c>
      <c r="D177" s="6" t="s">
        <v>87</v>
      </c>
      <c r="E177" s="6"/>
      <c r="F177" s="6"/>
      <c r="G177" s="22">
        <v>135</v>
      </c>
      <c r="H177" s="225">
        <v>135</v>
      </c>
      <c r="I177" s="259"/>
    </row>
    <row r="178" spans="1:9" s="13" customFormat="1" x14ac:dyDescent="0.25">
      <c r="A178" s="11"/>
      <c r="B178" s="4"/>
      <c r="C178" s="4"/>
      <c r="D178" s="4"/>
      <c r="E178" s="4"/>
      <c r="F178" s="4"/>
      <c r="G178" s="25"/>
      <c r="H178" s="244"/>
      <c r="I178" s="261"/>
    </row>
    <row r="179" spans="1:9" s="13" customFormat="1" x14ac:dyDescent="0.25">
      <c r="A179" s="217" t="s">
        <v>231</v>
      </c>
      <c r="B179" s="222"/>
      <c r="C179" s="222"/>
      <c r="D179" s="222"/>
      <c r="E179" s="222"/>
      <c r="F179" s="222"/>
      <c r="G179" s="216">
        <f>SUM(G180+G200)</f>
        <v>445</v>
      </c>
      <c r="H179" s="239">
        <f>SUM(H180+H200)</f>
        <v>502</v>
      </c>
      <c r="I179" s="261"/>
    </row>
    <row r="180" spans="1:9" s="2" customFormat="1" x14ac:dyDescent="0.25">
      <c r="A180" s="11" t="s">
        <v>44</v>
      </c>
      <c r="B180" s="4"/>
      <c r="C180" s="4" t="s">
        <v>45</v>
      </c>
      <c r="D180" s="51"/>
      <c r="E180" s="4"/>
      <c r="F180" s="6"/>
      <c r="G180" s="25">
        <f>SUM(G181+G187+G190+G198)</f>
        <v>325</v>
      </c>
      <c r="H180" s="244">
        <f>SUM(H181+H187+H190+H198)</f>
        <v>382</v>
      </c>
      <c r="I180" s="259"/>
    </row>
    <row r="181" spans="1:9" s="52" customFormat="1" x14ac:dyDescent="0.25">
      <c r="A181" s="9"/>
      <c r="B181" s="8" t="s">
        <v>48</v>
      </c>
      <c r="C181" s="8"/>
      <c r="D181" s="8" t="s">
        <v>3</v>
      </c>
      <c r="E181" s="9"/>
      <c r="F181" s="9"/>
      <c r="G181" s="23">
        <f>SUM(G183+G182)</f>
        <v>70</v>
      </c>
      <c r="H181" s="246">
        <f>SUM(H183+H182)</f>
        <v>127</v>
      </c>
      <c r="I181" s="260"/>
    </row>
    <row r="182" spans="1:9" s="52" customFormat="1" x14ac:dyDescent="0.25">
      <c r="A182" s="9"/>
      <c r="B182" s="8"/>
      <c r="C182" s="6" t="s">
        <v>49</v>
      </c>
      <c r="D182" s="6" t="s">
        <v>50</v>
      </c>
      <c r="E182" s="9"/>
      <c r="F182" s="9"/>
      <c r="G182" s="23">
        <v>30</v>
      </c>
      <c r="H182" s="246">
        <v>30</v>
      </c>
      <c r="I182" s="260"/>
    </row>
    <row r="183" spans="1:9" s="2" customFormat="1" x14ac:dyDescent="0.25">
      <c r="A183" s="5"/>
      <c r="B183" s="6"/>
      <c r="C183" s="6" t="s">
        <v>51</v>
      </c>
      <c r="D183" s="6" t="s">
        <v>52</v>
      </c>
      <c r="E183" s="6"/>
      <c r="F183" s="6"/>
      <c r="G183" s="22">
        <f>SUM(G184:G186)</f>
        <v>40</v>
      </c>
      <c r="H183" s="225">
        <f>SUM(H184:H186)</f>
        <v>97</v>
      </c>
      <c r="I183" s="259"/>
    </row>
    <row r="184" spans="1:9" s="2" customFormat="1" x14ac:dyDescent="0.25">
      <c r="A184" s="5"/>
      <c r="B184" s="6"/>
      <c r="C184" s="6"/>
      <c r="D184" s="6"/>
      <c r="E184" s="6" t="s">
        <v>53</v>
      </c>
      <c r="F184" s="6"/>
      <c r="G184" s="22">
        <v>0</v>
      </c>
      <c r="H184" s="225">
        <v>7</v>
      </c>
      <c r="I184" s="259"/>
    </row>
    <row r="185" spans="1:9" s="2" customFormat="1" x14ac:dyDescent="0.25">
      <c r="A185" s="11"/>
      <c r="B185" s="4"/>
      <c r="C185" s="4"/>
      <c r="D185" s="51"/>
      <c r="E185" s="6" t="s">
        <v>16</v>
      </c>
      <c r="F185" s="6"/>
      <c r="G185" s="22">
        <v>15</v>
      </c>
      <c r="H185" s="225">
        <v>65</v>
      </c>
      <c r="I185" s="259"/>
    </row>
    <row r="186" spans="1:9" s="2" customFormat="1" x14ac:dyDescent="0.25">
      <c r="A186" s="11"/>
      <c r="B186" s="4"/>
      <c r="C186" s="4"/>
      <c r="D186" s="51"/>
      <c r="E186" s="6" t="s">
        <v>326</v>
      </c>
      <c r="F186" s="6"/>
      <c r="G186" s="22">
        <v>25</v>
      </c>
      <c r="H186" s="225">
        <v>25</v>
      </c>
      <c r="I186" s="259"/>
    </row>
    <row r="187" spans="1:9" s="52" customFormat="1" x14ac:dyDescent="0.25">
      <c r="A187" s="9"/>
      <c r="B187" s="8" t="s">
        <v>59</v>
      </c>
      <c r="C187" s="8"/>
      <c r="D187" s="8" t="s">
        <v>60</v>
      </c>
      <c r="E187" s="8"/>
      <c r="F187" s="8"/>
      <c r="G187" s="23">
        <f>SUM(G188)</f>
        <v>70</v>
      </c>
      <c r="H187" s="246">
        <f>SUM(H188)</f>
        <v>70</v>
      </c>
      <c r="I187" s="260"/>
    </row>
    <row r="188" spans="1:9" s="2" customFormat="1" x14ac:dyDescent="0.25">
      <c r="A188" s="5"/>
      <c r="B188" s="6"/>
      <c r="C188" s="6" t="s">
        <v>63</v>
      </c>
      <c r="D188" s="6" t="s">
        <v>64</v>
      </c>
      <c r="E188" s="6"/>
      <c r="F188" s="6"/>
      <c r="G188" s="22">
        <f>SUM(G189)</f>
        <v>70</v>
      </c>
      <c r="H188" s="225">
        <f>SUM(H189)</f>
        <v>70</v>
      </c>
      <c r="I188" s="259"/>
    </row>
    <row r="189" spans="1:9" s="2" customFormat="1" x14ac:dyDescent="0.25">
      <c r="A189" s="5"/>
      <c r="B189" s="6"/>
      <c r="C189" s="6"/>
      <c r="D189" s="6"/>
      <c r="E189" s="6" t="s">
        <v>4</v>
      </c>
      <c r="F189" s="6"/>
      <c r="G189" s="22">
        <v>70</v>
      </c>
      <c r="H189" s="225">
        <v>70</v>
      </c>
      <c r="I189" s="259"/>
    </row>
    <row r="190" spans="1:9" s="52" customFormat="1" x14ac:dyDescent="0.25">
      <c r="A190" s="9"/>
      <c r="B190" s="8" t="s">
        <v>65</v>
      </c>
      <c r="C190" s="8"/>
      <c r="D190" s="8" t="s">
        <v>66</v>
      </c>
      <c r="E190" s="8"/>
      <c r="F190" s="8"/>
      <c r="G190" s="23">
        <f>SUM(G191+G196)</f>
        <v>135</v>
      </c>
      <c r="H190" s="246">
        <f>SUM(H191+H196+H195)</f>
        <v>135</v>
      </c>
      <c r="I190" s="260"/>
    </row>
    <row r="191" spans="1:9" s="2" customFormat="1" x14ac:dyDescent="0.25">
      <c r="A191" s="5"/>
      <c r="B191" s="6"/>
      <c r="C191" s="6" t="s">
        <v>67</v>
      </c>
      <c r="D191" s="6" t="s">
        <v>68</v>
      </c>
      <c r="E191" s="6"/>
      <c r="F191" s="6"/>
      <c r="G191" s="22">
        <f>SUM(G192:G194)</f>
        <v>105</v>
      </c>
      <c r="H191" s="225">
        <f>SUM(H192:H194)</f>
        <v>103</v>
      </c>
      <c r="I191" s="259"/>
    </row>
    <row r="192" spans="1:9" s="2" customFormat="1" x14ac:dyDescent="0.25">
      <c r="A192" s="5"/>
      <c r="B192" s="6"/>
      <c r="C192" s="6"/>
      <c r="D192" s="6"/>
      <c r="E192" s="6" t="s">
        <v>69</v>
      </c>
      <c r="F192" s="6"/>
      <c r="G192" s="22">
        <v>40</v>
      </c>
      <c r="H192" s="225">
        <v>40</v>
      </c>
      <c r="I192" s="259"/>
    </row>
    <row r="193" spans="1:9" s="2" customFormat="1" x14ac:dyDescent="0.25">
      <c r="A193" s="5"/>
      <c r="B193" s="6"/>
      <c r="C193" s="6"/>
      <c r="D193" s="6"/>
      <c r="E193" s="6" t="s">
        <v>70</v>
      </c>
      <c r="F193" s="6"/>
      <c r="G193" s="22">
        <v>50</v>
      </c>
      <c r="H193" s="225">
        <v>48</v>
      </c>
      <c r="I193" s="259"/>
    </row>
    <row r="194" spans="1:9" s="2" customFormat="1" x14ac:dyDescent="0.25">
      <c r="A194" s="5"/>
      <c r="B194" s="6"/>
      <c r="C194" s="6"/>
      <c r="D194" s="6"/>
      <c r="E194" s="6" t="s">
        <v>5</v>
      </c>
      <c r="F194" s="6"/>
      <c r="G194" s="22">
        <v>15</v>
      </c>
      <c r="H194" s="225">
        <v>15</v>
      </c>
      <c r="I194" s="259"/>
    </row>
    <row r="195" spans="1:9" s="2" customFormat="1" x14ac:dyDescent="0.25">
      <c r="A195" s="5"/>
      <c r="B195" s="6"/>
      <c r="C195" s="6" t="s">
        <v>72</v>
      </c>
      <c r="D195" s="6" t="s">
        <v>6</v>
      </c>
      <c r="E195" s="6"/>
      <c r="F195" s="6"/>
      <c r="G195" s="22">
        <v>0</v>
      </c>
      <c r="H195" s="225">
        <v>2</v>
      </c>
      <c r="I195" s="259"/>
    </row>
    <row r="196" spans="1:9" s="2" customFormat="1" x14ac:dyDescent="0.25">
      <c r="A196" s="5"/>
      <c r="B196" s="6"/>
      <c r="C196" s="6" t="s">
        <v>73</v>
      </c>
      <c r="D196" s="6" t="s">
        <v>74</v>
      </c>
      <c r="E196" s="6"/>
      <c r="F196" s="6"/>
      <c r="G196" s="22">
        <f>SUM(G197:G197)</f>
        <v>30</v>
      </c>
      <c r="H196" s="225">
        <f>SUM(H197:H197)</f>
        <v>30</v>
      </c>
      <c r="I196" s="259"/>
    </row>
    <row r="197" spans="1:9" s="2" customFormat="1" x14ac:dyDescent="0.25">
      <c r="A197" s="5"/>
      <c r="B197" s="6"/>
      <c r="C197" s="6"/>
      <c r="D197" s="6"/>
      <c r="E197" s="6" t="s">
        <v>75</v>
      </c>
      <c r="F197" s="6"/>
      <c r="G197" s="22">
        <v>30</v>
      </c>
      <c r="H197" s="225">
        <v>30</v>
      </c>
      <c r="I197" s="259"/>
    </row>
    <row r="198" spans="1:9" s="52" customFormat="1" x14ac:dyDescent="0.25">
      <c r="A198" s="9"/>
      <c r="B198" s="8" t="s">
        <v>84</v>
      </c>
      <c r="C198" s="8"/>
      <c r="D198" s="8" t="s">
        <v>85</v>
      </c>
      <c r="E198" s="8"/>
      <c r="F198" s="8"/>
      <c r="G198" s="23">
        <f>SUM(G199)</f>
        <v>50</v>
      </c>
      <c r="H198" s="246">
        <f>SUM(H199)</f>
        <v>50</v>
      </c>
      <c r="I198" s="260"/>
    </row>
    <row r="199" spans="1:9" s="2" customFormat="1" x14ac:dyDescent="0.25">
      <c r="A199" s="5"/>
      <c r="B199" s="6"/>
      <c r="C199" s="6" t="s">
        <v>86</v>
      </c>
      <c r="D199" s="6" t="s">
        <v>87</v>
      </c>
      <c r="E199" s="6"/>
      <c r="F199" s="6"/>
      <c r="G199" s="22">
        <v>50</v>
      </c>
      <c r="H199" s="225">
        <v>50</v>
      </c>
      <c r="I199" s="259"/>
    </row>
    <row r="200" spans="1:9" s="13" customFormat="1" x14ac:dyDescent="0.25">
      <c r="A200" s="11" t="s">
        <v>120</v>
      </c>
      <c r="B200" s="4"/>
      <c r="C200" s="4" t="s">
        <v>121</v>
      </c>
      <c r="D200" s="4"/>
      <c r="E200" s="4"/>
      <c r="F200" s="4"/>
      <c r="G200" s="25">
        <f>SUM(G201)</f>
        <v>120</v>
      </c>
      <c r="H200" s="244">
        <f>SUM(H201)</f>
        <v>120</v>
      </c>
      <c r="I200" s="261"/>
    </row>
    <row r="201" spans="1:9" s="2" customFormat="1" x14ac:dyDescent="0.25">
      <c r="A201" s="5"/>
      <c r="B201" s="6"/>
      <c r="C201" s="6" t="s">
        <v>325</v>
      </c>
      <c r="D201" s="6" t="s">
        <v>127</v>
      </c>
      <c r="E201" s="7"/>
      <c r="F201" s="7"/>
      <c r="G201" s="72">
        <f>SUM(G202)</f>
        <v>120</v>
      </c>
      <c r="H201" s="44">
        <f>SUM(H202)</f>
        <v>120</v>
      </c>
      <c r="I201" s="259"/>
    </row>
    <row r="202" spans="1:9" s="2" customFormat="1" x14ac:dyDescent="0.25">
      <c r="A202" s="5"/>
      <c r="B202" s="6"/>
      <c r="C202" s="6"/>
      <c r="D202" s="6"/>
      <c r="E202" s="73" t="s">
        <v>232</v>
      </c>
      <c r="F202" s="7"/>
      <c r="G202" s="7">
        <v>120</v>
      </c>
      <c r="H202" s="226">
        <v>120</v>
      </c>
      <c r="I202" s="259"/>
    </row>
    <row r="203" spans="1:9" s="2" customFormat="1" x14ac:dyDescent="0.25">
      <c r="A203" s="5"/>
      <c r="B203" s="6"/>
      <c r="C203" s="6"/>
      <c r="D203" s="6"/>
      <c r="E203" s="73"/>
      <c r="F203" s="7"/>
      <c r="G203" s="7"/>
      <c r="H203" s="226"/>
      <c r="I203" s="259"/>
    </row>
    <row r="204" spans="1:9" s="2" customFormat="1" x14ac:dyDescent="0.25">
      <c r="A204" s="5"/>
      <c r="B204" s="6"/>
      <c r="C204" s="6"/>
      <c r="D204" s="6"/>
      <c r="E204" s="73"/>
      <c r="F204" s="7"/>
      <c r="G204" s="7"/>
      <c r="H204" s="226"/>
      <c r="I204" s="259"/>
    </row>
    <row r="205" spans="1:9" s="2" customFormat="1" x14ac:dyDescent="0.25">
      <c r="A205" s="217" t="s">
        <v>233</v>
      </c>
      <c r="B205" s="218"/>
      <c r="C205" s="218"/>
      <c r="D205" s="218"/>
      <c r="E205" s="224"/>
      <c r="F205" s="219">
        <v>1</v>
      </c>
      <c r="G205" s="220">
        <f>SUM(G206+G213+G217)</f>
        <v>3920</v>
      </c>
      <c r="H205" s="251">
        <f>SUM(H206+H213+H217+H241)</f>
        <v>14404</v>
      </c>
      <c r="I205" s="259"/>
    </row>
    <row r="206" spans="1:9" s="2" customFormat="1" x14ac:dyDescent="0.25">
      <c r="A206" s="11" t="s">
        <v>30</v>
      </c>
      <c r="B206" s="4"/>
      <c r="C206" s="4" t="s">
        <v>11</v>
      </c>
      <c r="D206" s="4"/>
      <c r="E206" s="4"/>
      <c r="F206" s="6"/>
      <c r="G206" s="20">
        <f>SUM(G207)</f>
        <v>1680</v>
      </c>
      <c r="H206" s="243">
        <f>SUM(H207)</f>
        <v>1804</v>
      </c>
      <c r="I206" s="259"/>
    </row>
    <row r="207" spans="1:9" s="2" customFormat="1" x14ac:dyDescent="0.25">
      <c r="A207" s="5"/>
      <c r="B207" s="6" t="s">
        <v>31</v>
      </c>
      <c r="C207" s="6"/>
      <c r="D207" s="6" t="s">
        <v>32</v>
      </c>
      <c r="E207" s="6"/>
      <c r="F207" s="6"/>
      <c r="G207" s="22">
        <f>SUM(G208+G210)</f>
        <v>1680</v>
      </c>
      <c r="H207" s="225">
        <f>SUM(H208+H210+H212)</f>
        <v>1804</v>
      </c>
      <c r="I207" s="259"/>
    </row>
    <row r="208" spans="1:9" s="2" customFormat="1" x14ac:dyDescent="0.25">
      <c r="A208" s="5"/>
      <c r="B208" s="6"/>
      <c r="C208" s="6" t="s">
        <v>33</v>
      </c>
      <c r="D208" s="6" t="s">
        <v>34</v>
      </c>
      <c r="E208" s="6"/>
      <c r="F208" s="6"/>
      <c r="G208" s="22">
        <f>SUM(G209)</f>
        <v>1584</v>
      </c>
      <c r="H208" s="225">
        <f>SUM(H209)</f>
        <v>1688</v>
      </c>
      <c r="I208" s="259"/>
    </row>
    <row r="209" spans="1:9" s="2" customFormat="1" x14ac:dyDescent="0.25">
      <c r="A209" s="5"/>
      <c r="B209" s="6"/>
      <c r="C209" s="6"/>
      <c r="D209" s="6" t="s">
        <v>223</v>
      </c>
      <c r="E209" s="6"/>
      <c r="F209" s="6"/>
      <c r="G209" s="22">
        <v>1584</v>
      </c>
      <c r="H209" s="225">
        <v>1688</v>
      </c>
      <c r="I209" s="259"/>
    </row>
    <row r="210" spans="1:9" s="2" customFormat="1" x14ac:dyDescent="0.25">
      <c r="A210" s="5"/>
      <c r="B210" s="6"/>
      <c r="C210" s="6" t="s">
        <v>266</v>
      </c>
      <c r="D210" s="6" t="s">
        <v>267</v>
      </c>
      <c r="E210" s="6"/>
      <c r="F210" s="6"/>
      <c r="G210" s="22">
        <f>SUM(G211)</f>
        <v>96</v>
      </c>
      <c r="H210" s="225">
        <f>SUM(H211)</f>
        <v>96</v>
      </c>
      <c r="I210" s="259"/>
    </row>
    <row r="211" spans="1:9" s="2" customFormat="1" x14ac:dyDescent="0.25">
      <c r="A211" s="5"/>
      <c r="B211" s="6"/>
      <c r="C211" s="6"/>
      <c r="D211" s="6" t="s">
        <v>234</v>
      </c>
      <c r="E211" s="6"/>
      <c r="F211" s="6"/>
      <c r="G211" s="22">
        <v>96</v>
      </c>
      <c r="H211" s="225">
        <v>96</v>
      </c>
      <c r="I211" s="259"/>
    </row>
    <row r="212" spans="1:9" s="2" customFormat="1" x14ac:dyDescent="0.25">
      <c r="A212" s="5"/>
      <c r="B212" s="6"/>
      <c r="C212" s="6" t="s">
        <v>407</v>
      </c>
      <c r="D212" s="6" t="s">
        <v>408</v>
      </c>
      <c r="E212" s="6"/>
      <c r="F212" s="6"/>
      <c r="G212" s="22">
        <v>0</v>
      </c>
      <c r="H212" s="225">
        <v>20</v>
      </c>
      <c r="I212" s="259"/>
    </row>
    <row r="213" spans="1:9" s="2" customFormat="1" ht="15.75" customHeight="1" x14ac:dyDescent="0.25">
      <c r="A213" s="11" t="s">
        <v>42</v>
      </c>
      <c r="B213" s="4"/>
      <c r="C213" s="4" t="s">
        <v>43</v>
      </c>
      <c r="D213" s="50"/>
      <c r="E213" s="50"/>
      <c r="F213" s="12"/>
      <c r="G213" s="25">
        <f>SUM(G214:G216)</f>
        <v>455</v>
      </c>
      <c r="H213" s="244">
        <f>SUM(H214:H216)</f>
        <v>496</v>
      </c>
      <c r="I213" s="259"/>
    </row>
    <row r="214" spans="1:9" s="2" customFormat="1" x14ac:dyDescent="0.25">
      <c r="A214" s="5"/>
      <c r="B214" s="6"/>
      <c r="C214" s="6"/>
      <c r="D214" s="6" t="s">
        <v>23</v>
      </c>
      <c r="E214" s="6"/>
      <c r="F214" s="6"/>
      <c r="G214" s="21">
        <v>421</v>
      </c>
      <c r="H214" s="245">
        <v>461</v>
      </c>
      <c r="I214" s="259"/>
    </row>
    <row r="215" spans="1:9" s="2" customFormat="1" x14ac:dyDescent="0.25">
      <c r="A215" s="5"/>
      <c r="B215" s="6"/>
      <c r="C215" s="6"/>
      <c r="D215" s="6" t="s">
        <v>46</v>
      </c>
      <c r="E215" s="6"/>
      <c r="F215" s="6"/>
      <c r="G215" s="21">
        <v>16</v>
      </c>
      <c r="H215" s="245">
        <v>16</v>
      </c>
      <c r="I215" s="259"/>
    </row>
    <row r="216" spans="1:9" s="2" customFormat="1" x14ac:dyDescent="0.25">
      <c r="A216" s="5"/>
      <c r="B216" s="6"/>
      <c r="C216" s="6"/>
      <c r="D216" s="6" t="s">
        <v>47</v>
      </c>
      <c r="E216" s="6"/>
      <c r="F216" s="6"/>
      <c r="G216" s="21">
        <v>18</v>
      </c>
      <c r="H216" s="245">
        <v>19</v>
      </c>
      <c r="I216" s="259"/>
    </row>
    <row r="217" spans="1:9" s="2" customFormat="1" x14ac:dyDescent="0.25">
      <c r="A217" s="11" t="s">
        <v>44</v>
      </c>
      <c r="B217" s="4"/>
      <c r="C217" s="4" t="s">
        <v>45</v>
      </c>
      <c r="D217" s="51"/>
      <c r="E217" s="4"/>
      <c r="F217" s="6"/>
      <c r="G217" s="25">
        <f>SUM(G218+G226+G229+G234+G237)</f>
        <v>1785</v>
      </c>
      <c r="H217" s="244">
        <f>SUM(H218+H226+H229+H234+H237)</f>
        <v>1993</v>
      </c>
      <c r="I217" s="259"/>
    </row>
    <row r="218" spans="1:9" s="52" customFormat="1" x14ac:dyDescent="0.25">
      <c r="A218" s="9"/>
      <c r="B218" s="8" t="s">
        <v>48</v>
      </c>
      <c r="C218" s="8"/>
      <c r="D218" s="8" t="s">
        <v>3</v>
      </c>
      <c r="E218" s="9"/>
      <c r="F218" s="9"/>
      <c r="G218" s="23">
        <f>SUM(G219)</f>
        <v>1010</v>
      </c>
      <c r="H218" s="246">
        <f>SUM(H219)</f>
        <v>1010</v>
      </c>
      <c r="I218" s="260"/>
    </row>
    <row r="219" spans="1:9" s="2" customFormat="1" x14ac:dyDescent="0.25">
      <c r="A219" s="5"/>
      <c r="B219" s="6"/>
      <c r="C219" s="6" t="s">
        <v>51</v>
      </c>
      <c r="D219" s="6" t="s">
        <v>52</v>
      </c>
      <c r="E219" s="6"/>
      <c r="F219" s="6"/>
      <c r="G219" s="22">
        <f>SUM(G220:G225)</f>
        <v>1010</v>
      </c>
      <c r="H219" s="225">
        <f>SUM(H220:H225)</f>
        <v>1010</v>
      </c>
      <c r="I219" s="259"/>
    </row>
    <row r="220" spans="1:9" s="2" customFormat="1" x14ac:dyDescent="0.25">
      <c r="A220" s="11"/>
      <c r="B220" s="4"/>
      <c r="C220" s="4"/>
      <c r="D220" s="51"/>
      <c r="E220" s="6" t="s">
        <v>53</v>
      </c>
      <c r="F220" s="6"/>
      <c r="G220" s="22">
        <v>10</v>
      </c>
      <c r="H220" s="225">
        <v>10</v>
      </c>
      <c r="I220" s="259"/>
    </row>
    <row r="221" spans="1:9" s="2" customFormat="1" x14ac:dyDescent="0.25">
      <c r="A221" s="11"/>
      <c r="B221" s="4"/>
      <c r="C221" s="4"/>
      <c r="D221" s="51"/>
      <c r="E221" s="6" t="s">
        <v>54</v>
      </c>
      <c r="F221" s="6"/>
      <c r="G221" s="22">
        <v>0</v>
      </c>
      <c r="H221" s="225">
        <v>0</v>
      </c>
      <c r="I221" s="259"/>
    </row>
    <row r="222" spans="1:9" s="2" customFormat="1" x14ac:dyDescent="0.25">
      <c r="A222" s="11"/>
      <c r="B222" s="4"/>
      <c r="C222" s="4"/>
      <c r="D222" s="51"/>
      <c r="E222" s="6" t="s">
        <v>55</v>
      </c>
      <c r="F222" s="6"/>
      <c r="G222" s="22">
        <v>780</v>
      </c>
      <c r="H222" s="225">
        <v>780</v>
      </c>
      <c r="I222" s="259"/>
    </row>
    <row r="223" spans="1:9" s="2" customFormat="1" x14ac:dyDescent="0.25">
      <c r="A223" s="11"/>
      <c r="B223" s="4"/>
      <c r="C223" s="4"/>
      <c r="D223" s="51"/>
      <c r="E223" s="6" t="s">
        <v>56</v>
      </c>
      <c r="F223" s="6"/>
      <c r="G223" s="22">
        <v>20</v>
      </c>
      <c r="H223" s="225">
        <v>20</v>
      </c>
      <c r="I223" s="259"/>
    </row>
    <row r="224" spans="1:9" s="2" customFormat="1" x14ac:dyDescent="0.25">
      <c r="A224" s="11"/>
      <c r="B224" s="4"/>
      <c r="C224" s="4"/>
      <c r="D224" s="51"/>
      <c r="E224" s="6" t="s">
        <v>226</v>
      </c>
      <c r="F224" s="6"/>
      <c r="G224" s="22">
        <v>0</v>
      </c>
      <c r="H224" s="225">
        <v>0</v>
      </c>
      <c r="I224" s="259"/>
    </row>
    <row r="225" spans="1:9" s="2" customFormat="1" x14ac:dyDescent="0.25">
      <c r="A225" s="11"/>
      <c r="B225" s="4"/>
      <c r="C225" s="4"/>
      <c r="D225" s="51"/>
      <c r="E225" s="6" t="s">
        <v>16</v>
      </c>
      <c r="F225" s="6"/>
      <c r="G225" s="22">
        <v>200</v>
      </c>
      <c r="H225" s="225">
        <v>200</v>
      </c>
      <c r="I225" s="259"/>
    </row>
    <row r="226" spans="1:9" s="52" customFormat="1" x14ac:dyDescent="0.25">
      <c r="A226" s="9"/>
      <c r="B226" s="8" t="s">
        <v>59</v>
      </c>
      <c r="C226" s="8"/>
      <c r="D226" s="8" t="s">
        <v>60</v>
      </c>
      <c r="E226" s="8"/>
      <c r="F226" s="8"/>
      <c r="G226" s="23">
        <f>SUM(G227)</f>
        <v>10</v>
      </c>
      <c r="H226" s="246">
        <f>SUM(H227)</f>
        <v>10</v>
      </c>
      <c r="I226" s="260"/>
    </row>
    <row r="227" spans="1:9" s="2" customFormat="1" x14ac:dyDescent="0.25">
      <c r="A227" s="5"/>
      <c r="B227" s="6"/>
      <c r="C227" s="6" t="s">
        <v>63</v>
      </c>
      <c r="D227" s="6" t="s">
        <v>64</v>
      </c>
      <c r="E227" s="6"/>
      <c r="F227" s="6"/>
      <c r="G227" s="22">
        <f>SUM(G228)</f>
        <v>10</v>
      </c>
      <c r="H227" s="225">
        <f>SUM(H228)</f>
        <v>10</v>
      </c>
      <c r="I227" s="259"/>
    </row>
    <row r="228" spans="1:9" s="2" customFormat="1" x14ac:dyDescent="0.25">
      <c r="A228" s="5"/>
      <c r="B228" s="6"/>
      <c r="C228" s="6"/>
      <c r="D228" s="6"/>
      <c r="E228" s="6" t="s">
        <v>4</v>
      </c>
      <c r="F228" s="6"/>
      <c r="G228" s="22">
        <v>10</v>
      </c>
      <c r="H228" s="225">
        <v>10</v>
      </c>
      <c r="I228" s="259"/>
    </row>
    <row r="229" spans="1:9" s="52" customFormat="1" x14ac:dyDescent="0.25">
      <c r="A229" s="9"/>
      <c r="B229" s="8" t="s">
        <v>65</v>
      </c>
      <c r="C229" s="8"/>
      <c r="D229" s="8" t="s">
        <v>66</v>
      </c>
      <c r="E229" s="8"/>
      <c r="F229" s="8"/>
      <c r="G229" s="23">
        <f>SUM(G230:G231)</f>
        <v>500</v>
      </c>
      <c r="H229" s="246">
        <f>SUM(H230:H231)</f>
        <v>632</v>
      </c>
      <c r="I229" s="260"/>
    </row>
    <row r="230" spans="1:9" s="2" customFormat="1" x14ac:dyDescent="0.25">
      <c r="A230" s="5"/>
      <c r="B230" s="6"/>
      <c r="C230" s="6" t="s">
        <v>72</v>
      </c>
      <c r="D230" s="6" t="s">
        <v>6</v>
      </c>
      <c r="E230" s="6"/>
      <c r="F230" s="6"/>
      <c r="G230" s="22">
        <v>300</v>
      </c>
      <c r="H230" s="225">
        <v>307</v>
      </c>
      <c r="I230" s="259"/>
    </row>
    <row r="231" spans="1:9" s="2" customFormat="1" x14ac:dyDescent="0.25">
      <c r="A231" s="5"/>
      <c r="B231" s="6"/>
      <c r="C231" s="6" t="s">
        <v>73</v>
      </c>
      <c r="D231" s="6" t="s">
        <v>74</v>
      </c>
      <c r="E231" s="6"/>
      <c r="F231" s="6"/>
      <c r="G231" s="22">
        <f>SUM(G232:G233)</f>
        <v>200</v>
      </c>
      <c r="H231" s="225">
        <f>SUM(H232:H233)</f>
        <v>325</v>
      </c>
      <c r="I231" s="259"/>
    </row>
    <row r="232" spans="1:9" s="2" customFormat="1" x14ac:dyDescent="0.25">
      <c r="A232" s="5"/>
      <c r="B232" s="6"/>
      <c r="C232" s="6"/>
      <c r="D232" s="6"/>
      <c r="E232" s="6" t="s">
        <v>7</v>
      </c>
      <c r="F232" s="6"/>
      <c r="G232" s="22">
        <v>150</v>
      </c>
      <c r="H232" s="225">
        <v>150</v>
      </c>
      <c r="I232" s="259"/>
    </row>
    <row r="233" spans="1:9" s="2" customFormat="1" x14ac:dyDescent="0.25">
      <c r="A233" s="5"/>
      <c r="B233" s="6"/>
      <c r="C233" s="6"/>
      <c r="D233" s="6"/>
      <c r="E233" s="6" t="s">
        <v>75</v>
      </c>
      <c r="F233" s="6"/>
      <c r="G233" s="22">
        <v>50</v>
      </c>
      <c r="H233" s="225">
        <v>175</v>
      </c>
      <c r="I233" s="259"/>
    </row>
    <row r="234" spans="1:9" s="52" customFormat="1" x14ac:dyDescent="0.25">
      <c r="A234" s="9"/>
      <c r="B234" s="8" t="s">
        <v>77</v>
      </c>
      <c r="C234" s="8"/>
      <c r="D234" s="8" t="s">
        <v>78</v>
      </c>
      <c r="E234" s="8"/>
      <c r="F234" s="8"/>
      <c r="G234" s="23">
        <f>SUM(G235)</f>
        <v>15</v>
      </c>
      <c r="H234" s="246">
        <f>SUM(H235)</f>
        <v>35</v>
      </c>
      <c r="I234" s="260"/>
    </row>
    <row r="235" spans="1:9" s="2" customFormat="1" x14ac:dyDescent="0.25">
      <c r="A235" s="5"/>
      <c r="B235" s="6"/>
      <c r="C235" s="6" t="s">
        <v>79</v>
      </c>
      <c r="D235" s="6" t="s">
        <v>80</v>
      </c>
      <c r="E235" s="6"/>
      <c r="F235" s="6"/>
      <c r="G235" s="22">
        <f>SUM(G236)</f>
        <v>15</v>
      </c>
      <c r="H235" s="225">
        <f>SUM(H236)</f>
        <v>35</v>
      </c>
      <c r="I235" s="259"/>
    </row>
    <row r="236" spans="1:9" s="2" customFormat="1" x14ac:dyDescent="0.25">
      <c r="A236" s="5"/>
      <c r="B236" s="6"/>
      <c r="C236" s="6"/>
      <c r="D236" s="6"/>
      <c r="E236" s="6" t="s">
        <v>10</v>
      </c>
      <c r="F236" s="6"/>
      <c r="G236" s="22">
        <v>15</v>
      </c>
      <c r="H236" s="225">
        <v>35</v>
      </c>
      <c r="I236" s="259"/>
    </row>
    <row r="237" spans="1:9" s="52" customFormat="1" x14ac:dyDescent="0.25">
      <c r="A237" s="9"/>
      <c r="B237" s="8" t="s">
        <v>84</v>
      </c>
      <c r="C237" s="8"/>
      <c r="D237" s="8" t="s">
        <v>85</v>
      </c>
      <c r="E237" s="8"/>
      <c r="F237" s="8"/>
      <c r="G237" s="23">
        <f>SUM(G238:G239)</f>
        <v>250</v>
      </c>
      <c r="H237" s="246">
        <f>SUM(H238:H239)</f>
        <v>306</v>
      </c>
      <c r="I237" s="260"/>
    </row>
    <row r="238" spans="1:9" s="2" customFormat="1" x14ac:dyDescent="0.25">
      <c r="A238" s="5"/>
      <c r="B238" s="6"/>
      <c r="C238" s="6" t="s">
        <v>86</v>
      </c>
      <c r="D238" s="6" t="s">
        <v>87</v>
      </c>
      <c r="E238" s="6"/>
      <c r="F238" s="6"/>
      <c r="G238" s="22">
        <v>250</v>
      </c>
      <c r="H238" s="225">
        <v>297</v>
      </c>
      <c r="I238" s="259"/>
    </row>
    <row r="239" spans="1:9" s="2" customFormat="1" x14ac:dyDescent="0.25">
      <c r="A239" s="5"/>
      <c r="B239" s="6"/>
      <c r="C239" s="6" t="s">
        <v>88</v>
      </c>
      <c r="D239" s="6" t="s">
        <v>89</v>
      </c>
      <c r="E239" s="6"/>
      <c r="F239" s="6"/>
      <c r="G239" s="22">
        <f>SUM(G240:G240)</f>
        <v>0</v>
      </c>
      <c r="H239" s="225">
        <f>SUM(H240:H240)</f>
        <v>9</v>
      </c>
      <c r="I239" s="259"/>
    </row>
    <row r="240" spans="1:9" s="2" customFormat="1" x14ac:dyDescent="0.25">
      <c r="A240" s="5"/>
      <c r="B240" s="6"/>
      <c r="C240" s="6"/>
      <c r="D240" s="6" t="s">
        <v>91</v>
      </c>
      <c r="E240" s="6"/>
      <c r="F240" s="6"/>
      <c r="G240" s="22">
        <v>0</v>
      </c>
      <c r="H240" s="225">
        <v>9</v>
      </c>
      <c r="I240" s="259"/>
    </row>
    <row r="241" spans="1:9" s="2" customFormat="1" x14ac:dyDescent="0.25">
      <c r="A241" s="11" t="s">
        <v>130</v>
      </c>
      <c r="B241" s="4"/>
      <c r="C241" s="4" t="s">
        <v>131</v>
      </c>
      <c r="D241" s="4"/>
      <c r="E241" s="57"/>
      <c r="F241" s="7"/>
      <c r="G241" s="22"/>
      <c r="H241" s="225">
        <f>SUM(H242+H243)</f>
        <v>10111</v>
      </c>
      <c r="I241" s="259"/>
    </row>
    <row r="242" spans="1:9" s="2" customFormat="1" x14ac:dyDescent="0.25">
      <c r="A242" s="5"/>
      <c r="B242" s="6" t="s">
        <v>138</v>
      </c>
      <c r="C242" s="6"/>
      <c r="D242" s="6" t="s">
        <v>139</v>
      </c>
      <c r="E242" s="7"/>
      <c r="F242" s="7"/>
      <c r="G242" s="22">
        <v>0</v>
      </c>
      <c r="H242" s="225">
        <v>7990</v>
      </c>
      <c r="I242" s="259"/>
    </row>
    <row r="243" spans="1:9" s="2" customFormat="1" x14ac:dyDescent="0.25">
      <c r="A243" s="5"/>
      <c r="B243" s="6" t="s">
        <v>358</v>
      </c>
      <c r="C243" s="6"/>
      <c r="D243" s="6" t="s">
        <v>140</v>
      </c>
      <c r="E243" s="7"/>
      <c r="F243" s="7"/>
      <c r="G243" s="22"/>
      <c r="H243" s="225">
        <v>2121</v>
      </c>
      <c r="I243" s="259"/>
    </row>
    <row r="244" spans="1:9" s="2" customFormat="1" x14ac:dyDescent="0.25">
      <c r="A244" s="5"/>
      <c r="B244" s="6"/>
      <c r="C244" s="6"/>
      <c r="D244" s="6"/>
      <c r="E244" s="6"/>
      <c r="F244" s="6"/>
      <c r="G244" s="22"/>
      <c r="H244" s="225"/>
      <c r="I244" s="259"/>
    </row>
    <row r="245" spans="1:9" s="2" customFormat="1" x14ac:dyDescent="0.25">
      <c r="A245" s="217" t="s">
        <v>359</v>
      </c>
      <c r="B245" s="218"/>
      <c r="C245" s="218"/>
      <c r="D245" s="218"/>
      <c r="E245" s="218"/>
      <c r="F245" s="218"/>
      <c r="G245" s="216">
        <f t="shared" ref="G245:H247" si="2">SUM(G246)</f>
        <v>0</v>
      </c>
      <c r="H245" s="239">
        <f t="shared" si="2"/>
        <v>20</v>
      </c>
      <c r="I245" s="259"/>
    </row>
    <row r="246" spans="1:9" s="2" customFormat="1" x14ac:dyDescent="0.25">
      <c r="A246" s="11" t="s">
        <v>92</v>
      </c>
      <c r="B246" s="4"/>
      <c r="C246" s="4" t="s">
        <v>93</v>
      </c>
      <c r="D246" s="4"/>
      <c r="E246" s="4"/>
      <c r="F246" s="6"/>
      <c r="G246" s="22">
        <f t="shared" si="2"/>
        <v>0</v>
      </c>
      <c r="H246" s="225">
        <f t="shared" si="2"/>
        <v>20</v>
      </c>
      <c r="I246" s="259"/>
    </row>
    <row r="247" spans="1:9" s="2" customFormat="1" x14ac:dyDescent="0.25">
      <c r="A247" s="5"/>
      <c r="B247" s="6" t="s">
        <v>106</v>
      </c>
      <c r="C247" s="6"/>
      <c r="D247" s="6" t="s">
        <v>107</v>
      </c>
      <c r="E247" s="6"/>
      <c r="F247" s="6"/>
      <c r="G247" s="22">
        <f t="shared" si="2"/>
        <v>0</v>
      </c>
      <c r="H247" s="225">
        <f t="shared" si="2"/>
        <v>20</v>
      </c>
      <c r="I247" s="259"/>
    </row>
    <row r="248" spans="1:9" s="2" customFormat="1" x14ac:dyDescent="0.25">
      <c r="A248" s="5"/>
      <c r="B248" s="6"/>
      <c r="C248" s="6"/>
      <c r="D248" s="6"/>
      <c r="E248" s="6" t="s">
        <v>19</v>
      </c>
      <c r="F248" s="6"/>
      <c r="G248" s="225">
        <v>0</v>
      </c>
      <c r="H248" s="225">
        <v>20</v>
      </c>
      <c r="I248" s="259"/>
    </row>
    <row r="249" spans="1:9" s="2" customFormat="1" x14ac:dyDescent="0.25">
      <c r="A249" s="217" t="s">
        <v>295</v>
      </c>
      <c r="B249" s="218"/>
      <c r="C249" s="218"/>
      <c r="D249" s="218"/>
      <c r="E249" s="218"/>
      <c r="F249" s="218"/>
      <c r="G249" s="216">
        <f>SUM(G250)</f>
        <v>0</v>
      </c>
      <c r="H249" s="239">
        <f>SUM(H250)</f>
        <v>0</v>
      </c>
      <c r="I249" s="259"/>
    </row>
    <row r="250" spans="1:9" s="13" customFormat="1" x14ac:dyDescent="0.25">
      <c r="A250" s="11" t="s">
        <v>92</v>
      </c>
      <c r="B250" s="4"/>
      <c r="C250" s="4" t="s">
        <v>93</v>
      </c>
      <c r="D250" s="4"/>
      <c r="E250" s="4"/>
      <c r="F250" s="4"/>
      <c r="G250" s="76">
        <f>SUM(G251)</f>
        <v>0</v>
      </c>
      <c r="H250" s="240">
        <f>SUM(H251)</f>
        <v>0</v>
      </c>
      <c r="I250" s="261"/>
    </row>
    <row r="251" spans="1:9" s="2" customFormat="1" x14ac:dyDescent="0.25">
      <c r="A251" s="5"/>
      <c r="B251" s="6" t="s">
        <v>106</v>
      </c>
      <c r="C251" s="6"/>
      <c r="D251" s="6" t="s">
        <v>107</v>
      </c>
      <c r="E251" s="6"/>
      <c r="F251" s="6"/>
      <c r="G251" s="78">
        <f>SUM(G252+G253)</f>
        <v>0</v>
      </c>
      <c r="H251" s="247">
        <f>SUM(H252+H253)</f>
        <v>0</v>
      </c>
      <c r="I251" s="259"/>
    </row>
    <row r="252" spans="1:9" s="2" customFormat="1" x14ac:dyDescent="0.25">
      <c r="A252" s="5"/>
      <c r="B252" s="6"/>
      <c r="C252" s="6"/>
      <c r="D252" s="6"/>
      <c r="E252" s="6" t="s">
        <v>108</v>
      </c>
      <c r="F252" s="6"/>
      <c r="G252" s="22">
        <v>0</v>
      </c>
      <c r="H252" s="225">
        <v>0</v>
      </c>
      <c r="I252" s="259"/>
    </row>
    <row r="253" spans="1:9" s="2" customFormat="1" x14ac:dyDescent="0.25">
      <c r="A253" s="5"/>
      <c r="B253" s="6"/>
      <c r="C253" s="6"/>
      <c r="D253" s="6"/>
      <c r="E253" s="6" t="s">
        <v>19</v>
      </c>
      <c r="F253" s="6"/>
      <c r="G253" s="22">
        <v>0</v>
      </c>
      <c r="H253" s="225">
        <v>0</v>
      </c>
      <c r="I253" s="259"/>
    </row>
    <row r="254" spans="1:9" s="2" customFormat="1" x14ac:dyDescent="0.25">
      <c r="A254" s="5"/>
      <c r="B254" s="6" t="s">
        <v>116</v>
      </c>
      <c r="C254" s="6"/>
      <c r="D254" s="6" t="s">
        <v>117</v>
      </c>
      <c r="E254" s="6"/>
      <c r="F254" s="6"/>
      <c r="G254" s="78">
        <f>SUM(G255)</f>
        <v>0</v>
      </c>
      <c r="H254" s="247">
        <f>SUM(H255)</f>
        <v>0</v>
      </c>
      <c r="I254" s="259"/>
    </row>
    <row r="255" spans="1:9" s="2" customFormat="1" x14ac:dyDescent="0.25">
      <c r="A255" s="5"/>
      <c r="B255" s="6"/>
      <c r="C255" s="6"/>
      <c r="D255" s="6"/>
      <c r="E255" s="6" t="s">
        <v>118</v>
      </c>
      <c r="F255" s="6"/>
      <c r="G255" s="22">
        <v>0</v>
      </c>
      <c r="H255" s="225">
        <v>0</v>
      </c>
      <c r="I255" s="259"/>
    </row>
    <row r="256" spans="1:9" s="2" customFormat="1" x14ac:dyDescent="0.25">
      <c r="A256" s="5"/>
      <c r="B256" s="6"/>
      <c r="C256" s="6"/>
      <c r="D256" s="6"/>
      <c r="E256" s="6"/>
      <c r="F256" s="6"/>
      <c r="G256" s="22"/>
      <c r="H256" s="225"/>
      <c r="I256" s="259"/>
    </row>
    <row r="257" spans="1:9" s="2" customFormat="1" x14ac:dyDescent="0.25">
      <c r="A257" s="217" t="s">
        <v>296</v>
      </c>
      <c r="B257" s="218"/>
      <c r="C257" s="218"/>
      <c r="D257" s="218"/>
      <c r="E257" s="218"/>
      <c r="F257" s="218"/>
      <c r="G257" s="216">
        <f t="shared" ref="G257:H259" si="3">SUM(G258)</f>
        <v>40</v>
      </c>
      <c r="H257" s="239">
        <f t="shared" si="3"/>
        <v>41</v>
      </c>
      <c r="I257" s="259"/>
    </row>
    <row r="258" spans="1:9" s="13" customFormat="1" x14ac:dyDescent="0.25">
      <c r="A258" s="11" t="s">
        <v>92</v>
      </c>
      <c r="B258" s="4"/>
      <c r="C258" s="4" t="s">
        <v>93</v>
      </c>
      <c r="D258" s="4"/>
      <c r="E258" s="4"/>
      <c r="F258" s="4"/>
      <c r="G258" s="76">
        <f t="shared" si="3"/>
        <v>40</v>
      </c>
      <c r="H258" s="240">
        <f t="shared" si="3"/>
        <v>41</v>
      </c>
      <c r="I258" s="261"/>
    </row>
    <row r="259" spans="1:9" s="2" customFormat="1" x14ac:dyDescent="0.25">
      <c r="A259" s="5"/>
      <c r="B259" s="6" t="s">
        <v>109</v>
      </c>
      <c r="C259" s="6"/>
      <c r="D259" s="6" t="s">
        <v>110</v>
      </c>
      <c r="E259" s="6"/>
      <c r="F259" s="6"/>
      <c r="G259" s="78">
        <f t="shared" si="3"/>
        <v>40</v>
      </c>
      <c r="H259" s="247">
        <f t="shared" si="3"/>
        <v>41</v>
      </c>
      <c r="I259" s="259"/>
    </row>
    <row r="260" spans="1:9" s="2" customFormat="1" x14ac:dyDescent="0.25">
      <c r="A260" s="5"/>
      <c r="B260" s="6"/>
      <c r="C260" s="6"/>
      <c r="D260" s="6"/>
      <c r="E260" s="6" t="s">
        <v>111</v>
      </c>
      <c r="F260" s="6"/>
      <c r="G260" s="22">
        <v>40</v>
      </c>
      <c r="H260" s="225">
        <v>41</v>
      </c>
      <c r="I260" s="259"/>
    </row>
    <row r="261" spans="1:9" s="2" customFormat="1" x14ac:dyDescent="0.25">
      <c r="A261" s="217" t="s">
        <v>360</v>
      </c>
      <c r="B261" s="218"/>
      <c r="C261" s="218"/>
      <c r="D261" s="218"/>
      <c r="E261" s="218"/>
      <c r="F261" s="218"/>
      <c r="G261" s="216">
        <f t="shared" ref="G261:H263" si="4">SUM(G262)</f>
        <v>0</v>
      </c>
      <c r="H261" s="239">
        <f t="shared" si="4"/>
        <v>18</v>
      </c>
      <c r="I261" s="259"/>
    </row>
    <row r="262" spans="1:9" s="2" customFormat="1" x14ac:dyDescent="0.25">
      <c r="A262" s="11" t="s">
        <v>120</v>
      </c>
      <c r="B262" s="4"/>
      <c r="C262" s="4" t="s">
        <v>121</v>
      </c>
      <c r="D262" s="4"/>
      <c r="E262" s="4"/>
      <c r="F262" s="4"/>
      <c r="G262" s="22">
        <f t="shared" si="4"/>
        <v>0</v>
      </c>
      <c r="H262" s="225">
        <f t="shared" si="4"/>
        <v>18</v>
      </c>
      <c r="I262" s="259"/>
    </row>
    <row r="263" spans="1:9" s="2" customFormat="1" x14ac:dyDescent="0.25">
      <c r="A263" s="5"/>
      <c r="B263" s="6"/>
      <c r="C263" s="6" t="s">
        <v>125</v>
      </c>
      <c r="D263" s="6" t="s">
        <v>126</v>
      </c>
      <c r="E263" s="6"/>
      <c r="F263" s="6"/>
      <c r="G263" s="22">
        <f t="shared" si="4"/>
        <v>0</v>
      </c>
      <c r="H263" s="225">
        <f t="shared" si="4"/>
        <v>18</v>
      </c>
      <c r="I263" s="259"/>
    </row>
    <row r="264" spans="1:9" s="2" customFormat="1" x14ac:dyDescent="0.25">
      <c r="A264" s="5"/>
      <c r="B264" s="6"/>
      <c r="C264" s="6"/>
      <c r="D264" s="6"/>
      <c r="E264" s="6" t="s">
        <v>361</v>
      </c>
      <c r="F264" s="7"/>
      <c r="G264" s="226">
        <v>0</v>
      </c>
      <c r="H264" s="226">
        <v>18</v>
      </c>
      <c r="I264" s="259"/>
    </row>
    <row r="265" spans="1:9" s="2" customFormat="1" x14ac:dyDescent="0.25">
      <c r="A265" s="217" t="s">
        <v>362</v>
      </c>
      <c r="B265" s="218"/>
      <c r="C265" s="218"/>
      <c r="D265" s="218"/>
      <c r="E265" s="218"/>
      <c r="F265" s="218"/>
      <c r="G265" s="216">
        <f t="shared" ref="G265:H267" si="5">SUM(G266)</f>
        <v>0</v>
      </c>
      <c r="H265" s="239">
        <f t="shared" si="5"/>
        <v>70</v>
      </c>
      <c r="I265" s="259"/>
    </row>
    <row r="266" spans="1:9" s="2" customFormat="1" x14ac:dyDescent="0.25">
      <c r="A266" s="11" t="s">
        <v>120</v>
      </c>
      <c r="B266" s="4"/>
      <c r="C266" s="4" t="s">
        <v>121</v>
      </c>
      <c r="D266" s="4"/>
      <c r="E266" s="4"/>
      <c r="F266" s="4"/>
      <c r="G266" s="22">
        <f t="shared" si="5"/>
        <v>0</v>
      </c>
      <c r="H266" s="225">
        <f t="shared" si="5"/>
        <v>70</v>
      </c>
      <c r="I266" s="259"/>
    </row>
    <row r="267" spans="1:9" s="2" customFormat="1" x14ac:dyDescent="0.25">
      <c r="A267" s="5"/>
      <c r="B267" s="6"/>
      <c r="C267" s="6" t="s">
        <v>125</v>
      </c>
      <c r="D267" s="6" t="s">
        <v>126</v>
      </c>
      <c r="E267" s="6"/>
      <c r="F267" s="6"/>
      <c r="G267" s="22">
        <f t="shared" si="5"/>
        <v>0</v>
      </c>
      <c r="H267" s="225">
        <f t="shared" si="5"/>
        <v>70</v>
      </c>
      <c r="I267" s="259"/>
    </row>
    <row r="268" spans="1:9" s="2" customFormat="1" x14ac:dyDescent="0.25">
      <c r="A268" s="5"/>
      <c r="B268" s="6"/>
      <c r="C268" s="6"/>
      <c r="D268" s="6"/>
      <c r="E268" s="6" t="s">
        <v>361</v>
      </c>
      <c r="F268" s="7"/>
      <c r="G268" s="226">
        <v>0</v>
      </c>
      <c r="H268" s="226">
        <v>70</v>
      </c>
      <c r="I268" s="259"/>
    </row>
    <row r="269" spans="1:9" s="2" customFormat="1" x14ac:dyDescent="0.25">
      <c r="A269" s="217" t="s">
        <v>363</v>
      </c>
      <c r="B269" s="218"/>
      <c r="C269" s="218"/>
      <c r="D269" s="218"/>
      <c r="E269" s="218"/>
      <c r="F269" s="218"/>
      <c r="G269" s="216">
        <f t="shared" ref="G269:H271" si="6">SUM(G270)</f>
        <v>0</v>
      </c>
      <c r="H269" s="239">
        <f t="shared" si="6"/>
        <v>2</v>
      </c>
      <c r="I269" s="259"/>
    </row>
    <row r="270" spans="1:9" s="2" customFormat="1" x14ac:dyDescent="0.25">
      <c r="A270" s="11" t="s">
        <v>120</v>
      </c>
      <c r="B270" s="4"/>
      <c r="C270" s="4" t="s">
        <v>121</v>
      </c>
      <c r="D270" s="4"/>
      <c r="E270" s="4"/>
      <c r="F270" s="4"/>
      <c r="G270" s="22">
        <f t="shared" si="6"/>
        <v>0</v>
      </c>
      <c r="H270" s="225">
        <f t="shared" si="6"/>
        <v>2</v>
      </c>
      <c r="I270" s="259"/>
    </row>
    <row r="271" spans="1:9" s="2" customFormat="1" x14ac:dyDescent="0.25">
      <c r="A271" s="5"/>
      <c r="B271" s="6"/>
      <c r="C271" s="6" t="s">
        <v>125</v>
      </c>
      <c r="D271" s="6" t="s">
        <v>126</v>
      </c>
      <c r="E271" s="6"/>
      <c r="F271" s="6"/>
      <c r="G271" s="22">
        <f t="shared" si="6"/>
        <v>0</v>
      </c>
      <c r="H271" s="225">
        <f t="shared" si="6"/>
        <v>2</v>
      </c>
      <c r="I271" s="259"/>
    </row>
    <row r="272" spans="1:9" s="2" customFormat="1" x14ac:dyDescent="0.25">
      <c r="A272" s="5"/>
      <c r="B272" s="6"/>
      <c r="C272" s="6"/>
      <c r="D272" s="6"/>
      <c r="E272" s="6" t="s">
        <v>361</v>
      </c>
      <c r="F272" s="7"/>
      <c r="G272" s="226">
        <v>0</v>
      </c>
      <c r="H272" s="226">
        <v>2</v>
      </c>
      <c r="I272" s="259"/>
    </row>
    <row r="273" spans="1:9" s="2" customFormat="1" x14ac:dyDescent="0.25">
      <c r="A273" s="217" t="s">
        <v>235</v>
      </c>
      <c r="B273" s="218"/>
      <c r="C273" s="218"/>
      <c r="D273" s="218"/>
      <c r="E273" s="218"/>
      <c r="F273" s="218"/>
      <c r="G273" s="216">
        <f>SUM(G274+G296)</f>
        <v>477</v>
      </c>
      <c r="H273" s="239">
        <f>SUM(H274+H296)</f>
        <v>279</v>
      </c>
      <c r="I273" s="259"/>
    </row>
    <row r="274" spans="1:9" s="13" customFormat="1" x14ac:dyDescent="0.25">
      <c r="A274" s="11" t="s">
        <v>92</v>
      </c>
      <c r="B274" s="4"/>
      <c r="C274" s="4" t="s">
        <v>93</v>
      </c>
      <c r="D274" s="4"/>
      <c r="E274" s="4"/>
      <c r="F274" s="4"/>
      <c r="G274" s="76">
        <f>SUM(G275+G276+G279+G280+G284+G287)</f>
        <v>397</v>
      </c>
      <c r="H274" s="240">
        <f>SUM(H275+H276+H279+H280+H284+H287+H283)</f>
        <v>199</v>
      </c>
      <c r="I274" s="261"/>
    </row>
    <row r="275" spans="1:9" s="2" customFormat="1" x14ac:dyDescent="0.25">
      <c r="A275" s="5"/>
      <c r="B275" s="6" t="s">
        <v>94</v>
      </c>
      <c r="C275" s="6"/>
      <c r="D275" s="6" t="s">
        <v>95</v>
      </c>
      <c r="E275" s="6"/>
      <c r="F275" s="6"/>
      <c r="G275" s="78">
        <v>0</v>
      </c>
      <c r="H275" s="247">
        <v>0</v>
      </c>
      <c r="I275" s="259"/>
    </row>
    <row r="276" spans="1:9" s="2" customFormat="1" x14ac:dyDescent="0.25">
      <c r="A276" s="5"/>
      <c r="B276" s="6" t="s">
        <v>96</v>
      </c>
      <c r="C276" s="6"/>
      <c r="D276" s="6" t="s">
        <v>97</v>
      </c>
      <c r="E276" s="6"/>
      <c r="F276" s="6"/>
      <c r="G276" s="78">
        <f>SUM(G277:G278)</f>
        <v>35</v>
      </c>
      <c r="H276" s="247">
        <f>SUM(H277:H278)</f>
        <v>35</v>
      </c>
      <c r="I276" s="259"/>
    </row>
    <row r="277" spans="1:9" s="2" customFormat="1" x14ac:dyDescent="0.25">
      <c r="A277" s="5"/>
      <c r="B277" s="6"/>
      <c r="C277" s="6"/>
      <c r="D277" s="6"/>
      <c r="E277" s="6" t="s">
        <v>98</v>
      </c>
      <c r="F277" s="6"/>
      <c r="G277" s="22">
        <v>0</v>
      </c>
      <c r="H277" s="225">
        <v>0</v>
      </c>
      <c r="I277" s="259"/>
    </row>
    <row r="278" spans="1:9" s="2" customFormat="1" x14ac:dyDescent="0.25">
      <c r="A278" s="5"/>
      <c r="B278" s="6"/>
      <c r="C278" s="6"/>
      <c r="D278" s="6"/>
      <c r="E278" s="6" t="s">
        <v>99</v>
      </c>
      <c r="F278" s="6"/>
      <c r="G278" s="22">
        <v>35</v>
      </c>
      <c r="H278" s="225">
        <v>35</v>
      </c>
      <c r="I278" s="259"/>
    </row>
    <row r="279" spans="1:9" s="2" customFormat="1" x14ac:dyDescent="0.25">
      <c r="A279" s="5"/>
      <c r="B279" s="6" t="s">
        <v>100</v>
      </c>
      <c r="C279" s="6"/>
      <c r="D279" s="6" t="s">
        <v>101</v>
      </c>
      <c r="E279" s="6"/>
      <c r="F279" s="6"/>
      <c r="G279" s="78">
        <v>0</v>
      </c>
      <c r="H279" s="247">
        <v>0</v>
      </c>
      <c r="I279" s="259"/>
    </row>
    <row r="280" spans="1:9" s="2" customFormat="1" x14ac:dyDescent="0.25">
      <c r="A280" s="5"/>
      <c r="B280" s="6" t="s">
        <v>102</v>
      </c>
      <c r="C280" s="6"/>
      <c r="D280" s="6" t="s">
        <v>103</v>
      </c>
      <c r="E280" s="6"/>
      <c r="F280" s="6"/>
      <c r="G280" s="78">
        <f>SUM(G281:G282)</f>
        <v>0</v>
      </c>
      <c r="H280" s="247">
        <f>SUM(H281:H282)</f>
        <v>0</v>
      </c>
      <c r="I280" s="259"/>
    </row>
    <row r="281" spans="1:9" s="2" customFormat="1" x14ac:dyDescent="0.25">
      <c r="A281" s="5"/>
      <c r="B281" s="6"/>
      <c r="C281" s="6"/>
      <c r="D281" s="6"/>
      <c r="E281" s="6" t="s">
        <v>104</v>
      </c>
      <c r="F281" s="6"/>
      <c r="G281" s="22">
        <v>0</v>
      </c>
      <c r="H281" s="225">
        <v>0</v>
      </c>
      <c r="I281" s="259"/>
    </row>
    <row r="282" spans="1:9" s="2" customFormat="1" x14ac:dyDescent="0.25">
      <c r="A282" s="5"/>
      <c r="B282" s="6"/>
      <c r="C282" s="6"/>
      <c r="D282" s="6"/>
      <c r="E282" s="6" t="s">
        <v>105</v>
      </c>
      <c r="F282" s="6"/>
      <c r="G282" s="22">
        <v>0</v>
      </c>
      <c r="H282" s="225">
        <v>0</v>
      </c>
      <c r="I282" s="259"/>
    </row>
    <row r="283" spans="1:9" s="2" customFormat="1" x14ac:dyDescent="0.25">
      <c r="A283" s="5"/>
      <c r="B283" s="6" t="s">
        <v>106</v>
      </c>
      <c r="C283" s="6"/>
      <c r="D283" s="6" t="s">
        <v>409</v>
      </c>
      <c r="E283" s="6"/>
      <c r="F283" s="6"/>
      <c r="G283" s="22">
        <v>0</v>
      </c>
      <c r="H283" s="225">
        <v>20</v>
      </c>
      <c r="I283" s="259"/>
    </row>
    <row r="284" spans="1:9" s="2" customFormat="1" x14ac:dyDescent="0.25">
      <c r="A284" s="5"/>
      <c r="B284" s="6" t="s">
        <v>112</v>
      </c>
      <c r="C284" s="6"/>
      <c r="D284" s="6" t="s">
        <v>113</v>
      </c>
      <c r="E284" s="6"/>
      <c r="F284" s="6"/>
      <c r="G284" s="78">
        <f>SUM(G285:G286)</f>
        <v>0</v>
      </c>
      <c r="H284" s="247">
        <f>SUM(H285:H286)</f>
        <v>0</v>
      </c>
      <c r="I284" s="259"/>
    </row>
    <row r="285" spans="1:9" s="2" customFormat="1" x14ac:dyDescent="0.25">
      <c r="A285" s="5"/>
      <c r="B285" s="6"/>
      <c r="C285" s="6"/>
      <c r="D285" s="6"/>
      <c r="E285" s="6" t="s">
        <v>114</v>
      </c>
      <c r="F285" s="6"/>
      <c r="G285" s="22">
        <v>0</v>
      </c>
      <c r="H285" s="225">
        <v>0</v>
      </c>
      <c r="I285" s="259"/>
    </row>
    <row r="286" spans="1:9" s="2" customFormat="1" x14ac:dyDescent="0.25">
      <c r="A286" s="5"/>
      <c r="B286" s="6"/>
      <c r="C286" s="6"/>
      <c r="D286" s="6"/>
      <c r="E286" s="6" t="s">
        <v>115</v>
      </c>
      <c r="F286" s="6"/>
      <c r="G286" s="22">
        <v>0</v>
      </c>
      <c r="H286" s="225">
        <v>0</v>
      </c>
      <c r="I286" s="259"/>
    </row>
    <row r="287" spans="1:9" s="2" customFormat="1" x14ac:dyDescent="0.25">
      <c r="A287" s="5"/>
      <c r="B287" s="6" t="s">
        <v>116</v>
      </c>
      <c r="C287" s="6"/>
      <c r="D287" s="6" t="s">
        <v>117</v>
      </c>
      <c r="E287" s="6"/>
      <c r="F287" s="6"/>
      <c r="G287" s="78">
        <f>SUM(G288:G295)</f>
        <v>362</v>
      </c>
      <c r="H287" s="247">
        <f>SUM(H288:H295)</f>
        <v>144</v>
      </c>
      <c r="I287" s="259"/>
    </row>
    <row r="288" spans="1:9" s="2" customFormat="1" x14ac:dyDescent="0.25">
      <c r="A288" s="5"/>
      <c r="B288" s="6"/>
      <c r="C288" s="6"/>
      <c r="D288" s="6"/>
      <c r="E288" s="6" t="s">
        <v>118</v>
      </c>
      <c r="F288" s="6"/>
      <c r="G288" s="22">
        <v>0</v>
      </c>
      <c r="H288" s="225">
        <v>0</v>
      </c>
      <c r="I288" s="259"/>
    </row>
    <row r="289" spans="1:9" s="2" customFormat="1" x14ac:dyDescent="0.25">
      <c r="A289" s="5"/>
      <c r="B289" s="6"/>
      <c r="C289" s="6"/>
      <c r="D289" s="6"/>
      <c r="E289" s="6" t="s">
        <v>343</v>
      </c>
      <c r="F289" s="6"/>
      <c r="G289" s="22">
        <v>40</v>
      </c>
      <c r="H289" s="225">
        <v>15</v>
      </c>
      <c r="I289" s="259"/>
    </row>
    <row r="290" spans="1:9" s="2" customFormat="1" x14ac:dyDescent="0.25">
      <c r="A290" s="5"/>
      <c r="B290" s="6"/>
      <c r="C290" s="6"/>
      <c r="D290" s="6"/>
      <c r="E290" s="6" t="s">
        <v>119</v>
      </c>
      <c r="F290" s="6"/>
      <c r="G290" s="22">
        <v>60</v>
      </c>
      <c r="H290" s="225">
        <v>60</v>
      </c>
      <c r="I290" s="259"/>
    </row>
    <row r="291" spans="1:9" s="2" customFormat="1" x14ac:dyDescent="0.25">
      <c r="A291" s="5"/>
      <c r="B291" s="6"/>
      <c r="C291" s="6"/>
      <c r="D291" s="6"/>
      <c r="E291" s="6" t="s">
        <v>236</v>
      </c>
      <c r="F291" s="6"/>
      <c r="G291" s="21">
        <v>60</v>
      </c>
      <c r="H291" s="245">
        <v>0</v>
      </c>
      <c r="I291" s="259"/>
    </row>
    <row r="292" spans="1:9" s="2" customFormat="1" x14ac:dyDescent="0.25">
      <c r="A292" s="5"/>
      <c r="B292" s="6"/>
      <c r="C292" s="6"/>
      <c r="D292" s="6"/>
      <c r="E292" s="6" t="s">
        <v>237</v>
      </c>
      <c r="F292" s="6"/>
      <c r="G292" s="21">
        <v>50</v>
      </c>
      <c r="H292" s="245">
        <v>30</v>
      </c>
      <c r="I292" s="259"/>
    </row>
    <row r="293" spans="1:9" s="2" customFormat="1" x14ac:dyDescent="0.25">
      <c r="A293" s="5"/>
      <c r="B293" s="6"/>
      <c r="C293" s="6"/>
      <c r="D293" s="6"/>
      <c r="E293" s="6" t="s">
        <v>238</v>
      </c>
      <c r="F293" s="6"/>
      <c r="G293" s="21">
        <v>92</v>
      </c>
      <c r="H293" s="245">
        <v>0</v>
      </c>
      <c r="I293" s="259"/>
    </row>
    <row r="294" spans="1:9" s="2" customFormat="1" x14ac:dyDescent="0.25">
      <c r="A294" s="5"/>
      <c r="B294" s="6"/>
      <c r="C294" s="6"/>
      <c r="D294" s="6"/>
      <c r="E294" s="6" t="s">
        <v>239</v>
      </c>
      <c r="F294" s="6"/>
      <c r="G294" s="21">
        <v>60</v>
      </c>
      <c r="H294" s="245">
        <v>0</v>
      </c>
      <c r="I294" s="259"/>
    </row>
    <row r="295" spans="1:9" s="2" customFormat="1" x14ac:dyDescent="0.25">
      <c r="A295" s="5"/>
      <c r="B295" s="6"/>
      <c r="C295" s="6"/>
      <c r="D295" s="6"/>
      <c r="E295" s="6" t="s">
        <v>379</v>
      </c>
      <c r="F295" s="6"/>
      <c r="G295" s="21">
        <v>0</v>
      </c>
      <c r="H295" s="245">
        <v>39</v>
      </c>
      <c r="I295" s="259"/>
    </row>
    <row r="296" spans="1:9" s="13" customFormat="1" x14ac:dyDescent="0.25">
      <c r="A296" s="11" t="s">
        <v>120</v>
      </c>
      <c r="B296" s="4"/>
      <c r="C296" s="4" t="s">
        <v>121</v>
      </c>
      <c r="D296" s="4"/>
      <c r="E296" s="4"/>
      <c r="F296" s="4"/>
      <c r="G296" s="76">
        <f>SUM(G297)</f>
        <v>80</v>
      </c>
      <c r="H296" s="240">
        <f>SUM(H297)</f>
        <v>80</v>
      </c>
      <c r="I296" s="261"/>
    </row>
    <row r="297" spans="1:9" s="2" customFormat="1" x14ac:dyDescent="0.25">
      <c r="A297" s="5"/>
      <c r="B297" s="6"/>
      <c r="C297" s="6" t="s">
        <v>125</v>
      </c>
      <c r="D297" s="6" t="s">
        <v>297</v>
      </c>
      <c r="E297" s="6"/>
      <c r="F297" s="6"/>
      <c r="G297" s="78">
        <f>SUM(G298)</f>
        <v>80</v>
      </c>
      <c r="H297" s="247">
        <f>SUM(H298)</f>
        <v>80</v>
      </c>
      <c r="I297" s="259"/>
    </row>
    <row r="298" spans="1:9" s="2" customFormat="1" x14ac:dyDescent="0.25">
      <c r="A298" s="5"/>
      <c r="B298" s="6"/>
      <c r="C298" s="6"/>
      <c r="D298" s="6"/>
      <c r="E298" s="6" t="s">
        <v>298</v>
      </c>
      <c r="F298" s="6"/>
      <c r="G298" s="22">
        <v>80</v>
      </c>
      <c r="H298" s="225">
        <v>80</v>
      </c>
      <c r="I298" s="259"/>
    </row>
    <row r="299" spans="1:9" s="2" customFormat="1" x14ac:dyDescent="0.25">
      <c r="A299" s="5"/>
      <c r="B299" s="6"/>
      <c r="C299" s="6"/>
      <c r="D299" s="6"/>
      <c r="E299" s="6"/>
      <c r="F299" s="6"/>
      <c r="G299" s="22"/>
      <c r="H299" s="225"/>
      <c r="I299" s="259"/>
    </row>
    <row r="300" spans="1:9" s="2" customFormat="1" x14ac:dyDescent="0.25">
      <c r="A300" s="217" t="s">
        <v>241</v>
      </c>
      <c r="B300" s="218"/>
      <c r="C300" s="218"/>
      <c r="D300" s="218"/>
      <c r="E300" s="218"/>
      <c r="F300" s="218"/>
      <c r="G300" s="216">
        <f>SUM(G307)</f>
        <v>660</v>
      </c>
      <c r="H300" s="239">
        <f>SUM(H307+H301+H304)</f>
        <v>1589</v>
      </c>
      <c r="I300" s="259"/>
    </row>
    <row r="301" spans="1:9" s="2" customFormat="1" x14ac:dyDescent="0.25">
      <c r="A301" s="11" t="s">
        <v>30</v>
      </c>
      <c r="B301" s="4"/>
      <c r="C301" s="4" t="s">
        <v>11</v>
      </c>
      <c r="D301" s="4"/>
      <c r="E301" s="4"/>
      <c r="F301" s="6"/>
      <c r="G301" s="225">
        <f>SUM(G302)</f>
        <v>0</v>
      </c>
      <c r="H301" s="225">
        <f>SUM(H302)</f>
        <v>266</v>
      </c>
      <c r="I301" s="259"/>
    </row>
    <row r="302" spans="1:9" s="2" customFormat="1" x14ac:dyDescent="0.25">
      <c r="A302" s="5"/>
      <c r="B302" s="6"/>
      <c r="C302" s="6" t="s">
        <v>40</v>
      </c>
      <c r="D302" s="10" t="s">
        <v>41</v>
      </c>
      <c r="E302" s="6"/>
      <c r="F302" s="6"/>
      <c r="G302" s="225">
        <f>SUM(G303)</f>
        <v>0</v>
      </c>
      <c r="H302" s="225">
        <f>SUM(H303)</f>
        <v>266</v>
      </c>
      <c r="I302" s="259"/>
    </row>
    <row r="303" spans="1:9" s="2" customFormat="1" x14ac:dyDescent="0.25">
      <c r="A303" s="5"/>
      <c r="B303" s="6"/>
      <c r="C303" s="6"/>
      <c r="D303" s="10"/>
      <c r="E303" s="6" t="s">
        <v>37</v>
      </c>
      <c r="F303" s="6"/>
      <c r="G303" s="225">
        <v>0</v>
      </c>
      <c r="H303" s="225">
        <v>266</v>
      </c>
      <c r="I303" s="259"/>
    </row>
    <row r="304" spans="1:9" s="2" customFormat="1" x14ac:dyDescent="0.25">
      <c r="A304" s="11" t="s">
        <v>42</v>
      </c>
      <c r="B304" s="4"/>
      <c r="C304" s="4" t="s">
        <v>43</v>
      </c>
      <c r="D304" s="50"/>
      <c r="E304" s="50"/>
      <c r="F304" s="6"/>
      <c r="G304" s="225">
        <f>SUM(G305)</f>
        <v>0</v>
      </c>
      <c r="H304" s="225">
        <f>SUM(H305+H306)</f>
        <v>59</v>
      </c>
      <c r="I304" s="259"/>
    </row>
    <row r="305" spans="1:9" s="2" customFormat="1" x14ac:dyDescent="0.25">
      <c r="A305" s="5"/>
      <c r="B305" s="6"/>
      <c r="C305" s="6"/>
      <c r="D305" s="6" t="s">
        <v>23</v>
      </c>
      <c r="E305" s="6"/>
      <c r="F305" s="6"/>
      <c r="G305" s="225">
        <v>0</v>
      </c>
      <c r="H305" s="225">
        <v>53</v>
      </c>
      <c r="I305" s="259"/>
    </row>
    <row r="306" spans="1:9" s="2" customFormat="1" x14ac:dyDescent="0.25">
      <c r="A306" s="5"/>
      <c r="B306" s="6"/>
      <c r="C306" s="6"/>
      <c r="D306" s="6" t="s">
        <v>405</v>
      </c>
      <c r="E306" s="6"/>
      <c r="F306" s="6"/>
      <c r="G306" s="225">
        <v>0</v>
      </c>
      <c r="H306" s="225">
        <v>6</v>
      </c>
      <c r="I306" s="259"/>
    </row>
    <row r="307" spans="1:9" s="2" customFormat="1" x14ac:dyDescent="0.25">
      <c r="A307" s="11" t="s">
        <v>44</v>
      </c>
      <c r="B307" s="4"/>
      <c r="C307" s="4" t="s">
        <v>45</v>
      </c>
      <c r="D307" s="51"/>
      <c r="E307" s="4"/>
      <c r="F307" s="6"/>
      <c r="G307" s="25">
        <f>SUM(G308+G312)</f>
        <v>660</v>
      </c>
      <c r="H307" s="244">
        <f>SUM(H308+H312)</f>
        <v>1264</v>
      </c>
      <c r="I307" s="259"/>
    </row>
    <row r="308" spans="1:9" s="52" customFormat="1" x14ac:dyDescent="0.25">
      <c r="A308" s="9"/>
      <c r="B308" s="8" t="s">
        <v>48</v>
      </c>
      <c r="C308" s="8"/>
      <c r="D308" s="8" t="s">
        <v>3</v>
      </c>
      <c r="E308" s="9"/>
      <c r="F308" s="9"/>
      <c r="G308" s="23">
        <f>SUM(G309)</f>
        <v>230</v>
      </c>
      <c r="H308" s="246">
        <f>SUM(H309)</f>
        <v>730</v>
      </c>
      <c r="I308" s="260"/>
    </row>
    <row r="309" spans="1:9" s="2" customFormat="1" x14ac:dyDescent="0.25">
      <c r="A309" s="5"/>
      <c r="B309" s="6"/>
      <c r="C309" s="6" t="s">
        <v>51</v>
      </c>
      <c r="D309" s="6" t="s">
        <v>52</v>
      </c>
      <c r="E309" s="6"/>
      <c r="F309" s="6"/>
      <c r="G309" s="22">
        <f>SUM(G310:G311)</f>
        <v>230</v>
      </c>
      <c r="H309" s="225">
        <f>SUM(H310:H311)</f>
        <v>730</v>
      </c>
      <c r="I309" s="259"/>
    </row>
    <row r="310" spans="1:9" s="2" customFormat="1" x14ac:dyDescent="0.25">
      <c r="A310" s="11"/>
      <c r="B310" s="4"/>
      <c r="C310" s="4"/>
      <c r="D310" s="51"/>
      <c r="E310" s="6" t="s">
        <v>53</v>
      </c>
      <c r="F310" s="6"/>
      <c r="G310" s="22">
        <v>30</v>
      </c>
      <c r="H310" s="225">
        <v>30</v>
      </c>
      <c r="I310" s="259"/>
    </row>
    <row r="311" spans="1:9" s="2" customFormat="1" x14ac:dyDescent="0.25">
      <c r="A311" s="11"/>
      <c r="B311" s="4"/>
      <c r="C311" s="4"/>
      <c r="D311" s="51"/>
      <c r="E311" s="6" t="s">
        <v>16</v>
      </c>
      <c r="F311" s="6"/>
      <c r="G311" s="22">
        <v>200</v>
      </c>
      <c r="H311" s="225">
        <v>700</v>
      </c>
      <c r="I311" s="259"/>
    </row>
    <row r="312" spans="1:9" s="52" customFormat="1" x14ac:dyDescent="0.25">
      <c r="A312" s="9"/>
      <c r="B312" s="8" t="s">
        <v>65</v>
      </c>
      <c r="C312" s="8"/>
      <c r="D312" s="8" t="s">
        <v>66</v>
      </c>
      <c r="E312" s="8"/>
      <c r="F312" s="8"/>
      <c r="G312" s="23">
        <f>SUM(G313+G315)</f>
        <v>430</v>
      </c>
      <c r="H312" s="246">
        <f>SUM(H313+H315+H316)</f>
        <v>534</v>
      </c>
      <c r="I312" s="260"/>
    </row>
    <row r="313" spans="1:9" s="2" customFormat="1" x14ac:dyDescent="0.25">
      <c r="A313" s="5"/>
      <c r="B313" s="6"/>
      <c r="C313" s="6" t="s">
        <v>73</v>
      </c>
      <c r="D313" s="6" t="s">
        <v>74</v>
      </c>
      <c r="E313" s="6"/>
      <c r="F313" s="6"/>
      <c r="G313" s="22">
        <f>SUM(G314:G314)</f>
        <v>330</v>
      </c>
      <c r="H313" s="225">
        <f>SUM(H314:H314)</f>
        <v>389</v>
      </c>
      <c r="I313" s="259"/>
    </row>
    <row r="314" spans="1:9" s="2" customFormat="1" x14ac:dyDescent="0.25">
      <c r="A314" s="5"/>
      <c r="B314" s="6"/>
      <c r="C314" s="6"/>
      <c r="D314" s="6"/>
      <c r="E314" s="6" t="s">
        <v>75</v>
      </c>
      <c r="F314" s="6"/>
      <c r="G314" s="22">
        <v>330</v>
      </c>
      <c r="H314" s="225">
        <v>389</v>
      </c>
      <c r="I314" s="259"/>
    </row>
    <row r="315" spans="1:9" s="2" customFormat="1" x14ac:dyDescent="0.25">
      <c r="A315" s="5"/>
      <c r="B315" s="6"/>
      <c r="C315" s="6" t="s">
        <v>86</v>
      </c>
      <c r="D315" s="6" t="s">
        <v>87</v>
      </c>
      <c r="E315" s="6"/>
      <c r="F315" s="6"/>
      <c r="G315" s="22">
        <v>100</v>
      </c>
      <c r="H315" s="225">
        <v>139</v>
      </c>
      <c r="I315" s="259"/>
    </row>
    <row r="316" spans="1:9" s="2" customFormat="1" x14ac:dyDescent="0.25">
      <c r="A316" s="5"/>
      <c r="B316" s="6"/>
      <c r="C316" s="6" t="s">
        <v>88</v>
      </c>
      <c r="D316" s="6" t="s">
        <v>406</v>
      </c>
      <c r="E316" s="6"/>
      <c r="F316" s="6"/>
      <c r="G316" s="22">
        <v>0</v>
      </c>
      <c r="H316" s="225">
        <v>6</v>
      </c>
      <c r="I316" s="259"/>
    </row>
    <row r="317" spans="1:9" s="2" customFormat="1" x14ac:dyDescent="0.25">
      <c r="A317" s="217" t="s">
        <v>242</v>
      </c>
      <c r="B317" s="218"/>
      <c r="C317" s="218"/>
      <c r="D317" s="218"/>
      <c r="E317" s="218"/>
      <c r="F317" s="218"/>
      <c r="G317" s="216">
        <f>SUM(G318)</f>
        <v>415</v>
      </c>
      <c r="H317" s="239">
        <f>SUM(H318)</f>
        <v>784</v>
      </c>
      <c r="I317" s="259"/>
    </row>
    <row r="318" spans="1:9" s="2" customFormat="1" x14ac:dyDescent="0.25">
      <c r="A318" s="11" t="s">
        <v>44</v>
      </c>
      <c r="B318" s="4"/>
      <c r="C318" s="4" t="s">
        <v>45</v>
      </c>
      <c r="D318" s="51"/>
      <c r="E318" s="4"/>
      <c r="F318" s="6"/>
      <c r="G318" s="25">
        <f>SUM(G319+G332+G339)</f>
        <v>415</v>
      </c>
      <c r="H318" s="244">
        <f>SUM(H319+H332+H339+H330)</f>
        <v>784</v>
      </c>
      <c r="I318" s="259"/>
    </row>
    <row r="319" spans="1:9" s="52" customFormat="1" x14ac:dyDescent="0.25">
      <c r="A319" s="9"/>
      <c r="B319" s="8" t="s">
        <v>48</v>
      </c>
      <c r="C319" s="8"/>
      <c r="D319" s="8" t="s">
        <v>3</v>
      </c>
      <c r="E319" s="9"/>
      <c r="F319" s="9"/>
      <c r="G319" s="23">
        <f>SUM(G320+G322+G329)</f>
        <v>190</v>
      </c>
      <c r="H319" s="246">
        <f>SUM(H320+H322+H329)</f>
        <v>455</v>
      </c>
      <c r="I319" s="260"/>
    </row>
    <row r="320" spans="1:9" s="52" customFormat="1" x14ac:dyDescent="0.25">
      <c r="A320" s="9"/>
      <c r="B320" s="8"/>
      <c r="C320" s="8" t="s">
        <v>49</v>
      </c>
      <c r="D320" s="8" t="s">
        <v>50</v>
      </c>
      <c r="E320" s="9"/>
      <c r="F320" s="9"/>
      <c r="G320" s="23">
        <v>30</v>
      </c>
      <c r="H320" s="246">
        <v>30</v>
      </c>
      <c r="I320" s="260"/>
    </row>
    <row r="321" spans="1:9" s="52" customFormat="1" x14ac:dyDescent="0.25">
      <c r="A321" s="9"/>
      <c r="B321" s="8"/>
      <c r="C321" s="8"/>
      <c r="D321" s="8"/>
      <c r="E321" s="9" t="s">
        <v>20</v>
      </c>
      <c r="F321" s="9"/>
      <c r="G321" s="23">
        <v>30</v>
      </c>
      <c r="H321" s="246">
        <v>30</v>
      </c>
      <c r="I321" s="260"/>
    </row>
    <row r="322" spans="1:9" s="2" customFormat="1" x14ac:dyDescent="0.25">
      <c r="A322" s="5"/>
      <c r="B322" s="6"/>
      <c r="C322" s="6" t="s">
        <v>51</v>
      </c>
      <c r="D322" s="6" t="s">
        <v>52</v>
      </c>
      <c r="E322" s="6"/>
      <c r="F322" s="6"/>
      <c r="G322" s="22">
        <f>SUM(G323:G328)</f>
        <v>160</v>
      </c>
      <c r="H322" s="225">
        <f>SUM(H323:H328)</f>
        <v>425</v>
      </c>
      <c r="I322" s="259"/>
    </row>
    <row r="323" spans="1:9" s="2" customFormat="1" x14ac:dyDescent="0.25">
      <c r="A323" s="11"/>
      <c r="B323" s="4"/>
      <c r="C323" s="4"/>
      <c r="D323" s="51"/>
      <c r="E323" s="6" t="s">
        <v>53</v>
      </c>
      <c r="F323" s="6"/>
      <c r="G323" s="22">
        <v>30</v>
      </c>
      <c r="H323" s="225">
        <v>30</v>
      </c>
      <c r="I323" s="259"/>
    </row>
    <row r="324" spans="1:9" s="2" customFormat="1" x14ac:dyDescent="0.25">
      <c r="A324" s="11"/>
      <c r="B324" s="4"/>
      <c r="C324" s="4"/>
      <c r="D324" s="51"/>
      <c r="E324" s="6" t="s">
        <v>54</v>
      </c>
      <c r="F324" s="6"/>
      <c r="G324" s="22">
        <v>30</v>
      </c>
      <c r="H324" s="225">
        <v>45</v>
      </c>
      <c r="I324" s="259"/>
    </row>
    <row r="325" spans="1:9" s="2" customFormat="1" x14ac:dyDescent="0.25">
      <c r="A325" s="11"/>
      <c r="B325" s="4"/>
      <c r="C325" s="4"/>
      <c r="D325" s="51"/>
      <c r="E325" s="6" t="s">
        <v>55</v>
      </c>
      <c r="F325" s="6"/>
      <c r="G325" s="22">
        <v>0</v>
      </c>
      <c r="H325" s="225">
        <v>0</v>
      </c>
      <c r="I325" s="259"/>
    </row>
    <row r="326" spans="1:9" s="2" customFormat="1" x14ac:dyDescent="0.25">
      <c r="A326" s="11"/>
      <c r="B326" s="4"/>
      <c r="C326" s="4"/>
      <c r="D326" s="51"/>
      <c r="E326" s="6" t="s">
        <v>56</v>
      </c>
      <c r="F326" s="6"/>
      <c r="G326" s="22">
        <v>0</v>
      </c>
      <c r="H326" s="225">
        <v>0</v>
      </c>
      <c r="I326" s="259"/>
    </row>
    <row r="327" spans="1:9" s="2" customFormat="1" x14ac:dyDescent="0.25">
      <c r="A327" s="11"/>
      <c r="B327" s="4"/>
      <c r="C327" s="4"/>
      <c r="D327" s="51"/>
      <c r="E327" s="6" t="s">
        <v>226</v>
      </c>
      <c r="F327" s="6"/>
      <c r="G327" s="22">
        <v>0</v>
      </c>
      <c r="H327" s="225">
        <v>0</v>
      </c>
      <c r="I327" s="259"/>
    </row>
    <row r="328" spans="1:9" s="2" customFormat="1" x14ac:dyDescent="0.25">
      <c r="A328" s="11"/>
      <c r="B328" s="4"/>
      <c r="C328" s="4"/>
      <c r="D328" s="51"/>
      <c r="E328" s="6" t="s">
        <v>16</v>
      </c>
      <c r="F328" s="6"/>
      <c r="G328" s="22">
        <v>100</v>
      </c>
      <c r="H328" s="225">
        <v>350</v>
      </c>
      <c r="I328" s="259"/>
    </row>
    <row r="329" spans="1:9" s="2" customFormat="1" x14ac:dyDescent="0.25">
      <c r="A329" s="11"/>
      <c r="B329" s="4"/>
      <c r="C329" s="6" t="s">
        <v>57</v>
      </c>
      <c r="D329" s="6" t="s">
        <v>58</v>
      </c>
      <c r="E329" s="6"/>
      <c r="F329" s="6"/>
      <c r="G329" s="22">
        <v>0</v>
      </c>
      <c r="H329" s="225">
        <v>0</v>
      </c>
      <c r="I329" s="259"/>
    </row>
    <row r="330" spans="1:9" s="2" customFormat="1" x14ac:dyDescent="0.25">
      <c r="A330" s="11"/>
      <c r="B330" s="8" t="s">
        <v>59</v>
      </c>
      <c r="C330" s="6"/>
      <c r="D330" s="6" t="s">
        <v>60</v>
      </c>
      <c r="E330" s="6"/>
      <c r="F330" s="6"/>
      <c r="G330" s="22"/>
      <c r="H330" s="225">
        <f>H331</f>
        <v>17</v>
      </c>
      <c r="I330" s="259"/>
    </row>
    <row r="331" spans="1:9" s="2" customFormat="1" x14ac:dyDescent="0.25">
      <c r="A331" s="11"/>
      <c r="B331" s="4"/>
      <c r="C331" s="6"/>
      <c r="D331" s="6"/>
      <c r="E331" s="6" t="s">
        <v>62</v>
      </c>
      <c r="F331" s="6"/>
      <c r="G331" s="22">
        <v>0</v>
      </c>
      <c r="H331" s="225">
        <v>17</v>
      </c>
      <c r="I331" s="259"/>
    </row>
    <row r="332" spans="1:9" s="52" customFormat="1" x14ac:dyDescent="0.25">
      <c r="A332" s="9"/>
      <c r="B332" s="8" t="s">
        <v>65</v>
      </c>
      <c r="C332" s="8"/>
      <c r="D332" s="8" t="s">
        <v>66</v>
      </c>
      <c r="E332" s="8"/>
      <c r="F332" s="8"/>
      <c r="G332" s="23">
        <f>SUM(G333+G336+G337)</f>
        <v>135</v>
      </c>
      <c r="H332" s="246">
        <f>SUM(H333+H336+H337)</f>
        <v>172</v>
      </c>
      <c r="I332" s="260"/>
    </row>
    <row r="333" spans="1:9" s="2" customFormat="1" x14ac:dyDescent="0.25">
      <c r="A333" s="5"/>
      <c r="B333" s="6"/>
      <c r="C333" s="6" t="s">
        <v>67</v>
      </c>
      <c r="D333" s="6" t="s">
        <v>68</v>
      </c>
      <c r="E333" s="6"/>
      <c r="F333" s="6"/>
      <c r="G333" s="22">
        <f>SUM(G334:G335)</f>
        <v>105</v>
      </c>
      <c r="H333" s="225">
        <f>SUM(H334:H335)</f>
        <v>105</v>
      </c>
      <c r="I333" s="259"/>
    </row>
    <row r="334" spans="1:9" s="2" customFormat="1" x14ac:dyDescent="0.25">
      <c r="A334" s="5"/>
      <c r="B334" s="6"/>
      <c r="C334" s="6"/>
      <c r="D334" s="6"/>
      <c r="E334" s="6" t="s">
        <v>69</v>
      </c>
      <c r="F334" s="6"/>
      <c r="G334" s="22">
        <v>5</v>
      </c>
      <c r="H334" s="225">
        <v>5</v>
      </c>
      <c r="I334" s="259"/>
    </row>
    <row r="335" spans="1:9" s="2" customFormat="1" x14ac:dyDescent="0.25">
      <c r="A335" s="5"/>
      <c r="B335" s="6"/>
      <c r="C335" s="6"/>
      <c r="D335" s="6"/>
      <c r="E335" s="6" t="s">
        <v>70</v>
      </c>
      <c r="F335" s="6"/>
      <c r="G335" s="22">
        <v>100</v>
      </c>
      <c r="H335" s="225">
        <v>100</v>
      </c>
      <c r="I335" s="259"/>
    </row>
    <row r="336" spans="1:9" s="2" customFormat="1" x14ac:dyDescent="0.25">
      <c r="A336" s="5"/>
      <c r="B336" s="6"/>
      <c r="C336" s="6" t="s">
        <v>72</v>
      </c>
      <c r="D336" s="6" t="s">
        <v>6</v>
      </c>
      <c r="E336" s="6"/>
      <c r="F336" s="6"/>
      <c r="G336" s="22">
        <v>20</v>
      </c>
      <c r="H336" s="225">
        <v>20</v>
      </c>
      <c r="I336" s="259"/>
    </row>
    <row r="337" spans="1:9" s="2" customFormat="1" x14ac:dyDescent="0.25">
      <c r="A337" s="5"/>
      <c r="B337" s="6"/>
      <c r="C337" s="6" t="s">
        <v>73</v>
      </c>
      <c r="D337" s="6" t="s">
        <v>74</v>
      </c>
      <c r="E337" s="6"/>
      <c r="F337" s="6"/>
      <c r="G337" s="22">
        <f>SUM(G338:G338)</f>
        <v>10</v>
      </c>
      <c r="H337" s="225">
        <f>SUM(H338:H338)</f>
        <v>47</v>
      </c>
      <c r="I337" s="259"/>
    </row>
    <row r="338" spans="1:9" s="2" customFormat="1" x14ac:dyDescent="0.25">
      <c r="A338" s="5"/>
      <c r="B338" s="6"/>
      <c r="C338" s="6"/>
      <c r="D338" s="6"/>
      <c r="E338" s="6" t="s">
        <v>75</v>
      </c>
      <c r="F338" s="6"/>
      <c r="G338" s="22">
        <v>10</v>
      </c>
      <c r="H338" s="225">
        <v>47</v>
      </c>
      <c r="I338" s="259"/>
    </row>
    <row r="339" spans="1:9" s="52" customFormat="1" x14ac:dyDescent="0.25">
      <c r="A339" s="9"/>
      <c r="B339" s="8" t="s">
        <v>84</v>
      </c>
      <c r="C339" s="8"/>
      <c r="D339" s="8" t="s">
        <v>85</v>
      </c>
      <c r="E339" s="8"/>
      <c r="F339" s="8"/>
      <c r="G339" s="23">
        <f>SUM(G340)</f>
        <v>90</v>
      </c>
      <c r="H339" s="246">
        <f>SUM(H340)</f>
        <v>140</v>
      </c>
      <c r="I339" s="260"/>
    </row>
    <row r="340" spans="1:9" s="2" customFormat="1" x14ac:dyDescent="0.25">
      <c r="A340" s="5"/>
      <c r="B340" s="6"/>
      <c r="C340" s="6" t="s">
        <v>86</v>
      </c>
      <c r="D340" s="6" t="s">
        <v>87</v>
      </c>
      <c r="E340" s="6"/>
      <c r="F340" s="6"/>
      <c r="G340" s="22">
        <v>90</v>
      </c>
      <c r="H340" s="225">
        <v>140</v>
      </c>
      <c r="I340" s="259"/>
    </row>
    <row r="341" spans="1:9" s="2" customFormat="1" x14ac:dyDescent="0.25">
      <c r="A341" s="11"/>
      <c r="B341" s="4"/>
      <c r="C341" s="6"/>
      <c r="D341" s="6"/>
      <c r="E341" s="6"/>
      <c r="F341" s="6"/>
      <c r="G341" s="22"/>
      <c r="H341" s="225"/>
      <c r="I341" s="259"/>
    </row>
    <row r="342" spans="1:9" s="2" customFormat="1" x14ac:dyDescent="0.25">
      <c r="A342" s="217" t="s">
        <v>243</v>
      </c>
      <c r="B342" s="222"/>
      <c r="C342" s="218"/>
      <c r="D342" s="218"/>
      <c r="E342" s="218"/>
      <c r="F342" s="218">
        <v>2</v>
      </c>
      <c r="G342" s="216">
        <f>SUM(G343+G348+G352)</f>
        <v>0</v>
      </c>
      <c r="H342" s="239">
        <f>SUM(H343+H348+H352)</f>
        <v>0</v>
      </c>
      <c r="I342" s="259"/>
    </row>
    <row r="343" spans="1:9" s="2" customFormat="1" x14ac:dyDescent="0.25">
      <c r="A343" s="11" t="s">
        <v>30</v>
      </c>
      <c r="B343" s="4"/>
      <c r="C343" s="4" t="s">
        <v>11</v>
      </c>
      <c r="D343" s="4"/>
      <c r="E343" s="4"/>
      <c r="F343" s="6"/>
      <c r="G343" s="20">
        <f>SUM(G344)</f>
        <v>0</v>
      </c>
      <c r="H343" s="243">
        <f>SUM(H344)</f>
        <v>0</v>
      </c>
      <c r="I343" s="259"/>
    </row>
    <row r="344" spans="1:9" s="2" customFormat="1" x14ac:dyDescent="0.25">
      <c r="A344" s="5"/>
      <c r="B344" s="6" t="s">
        <v>31</v>
      </c>
      <c r="C344" s="6"/>
      <c r="D344" s="6" t="s">
        <v>32</v>
      </c>
      <c r="E344" s="6"/>
      <c r="F344" s="6"/>
      <c r="G344" s="22">
        <f>SUM(G345)</f>
        <v>0</v>
      </c>
      <c r="H344" s="225">
        <f>SUM(H345)</f>
        <v>0</v>
      </c>
      <c r="I344" s="259"/>
    </row>
    <row r="345" spans="1:9" s="2" customFormat="1" x14ac:dyDescent="0.25">
      <c r="A345" s="5"/>
      <c r="B345" s="6"/>
      <c r="C345" s="6" t="s">
        <v>33</v>
      </c>
      <c r="D345" s="6" t="s">
        <v>34</v>
      </c>
      <c r="E345" s="6"/>
      <c r="F345" s="6"/>
      <c r="G345" s="22">
        <f>SUM(G346:G347)</f>
        <v>0</v>
      </c>
      <c r="H345" s="225">
        <f>SUM(H346:H347)</f>
        <v>0</v>
      </c>
      <c r="I345" s="259"/>
    </row>
    <row r="346" spans="1:9" s="2" customFormat="1" x14ac:dyDescent="0.25">
      <c r="A346" s="5"/>
      <c r="B346" s="6"/>
      <c r="C346" s="6"/>
      <c r="D346" s="6" t="s">
        <v>223</v>
      </c>
      <c r="E346" s="6"/>
      <c r="F346" s="6"/>
      <c r="G346" s="22">
        <v>0</v>
      </c>
      <c r="H346" s="225">
        <v>0</v>
      </c>
      <c r="I346" s="259"/>
    </row>
    <row r="347" spans="1:9" s="2" customFormat="1" x14ac:dyDescent="0.25">
      <c r="A347" s="5"/>
      <c r="B347" s="6"/>
      <c r="C347" s="6"/>
      <c r="D347" s="6" t="s">
        <v>234</v>
      </c>
      <c r="E347" s="6"/>
      <c r="F347" s="6"/>
      <c r="G347" s="22">
        <v>0</v>
      </c>
      <c r="H347" s="225">
        <v>0</v>
      </c>
      <c r="I347" s="259"/>
    </row>
    <row r="348" spans="1:9" s="2" customFormat="1" ht="15.75" customHeight="1" x14ac:dyDescent="0.25">
      <c r="A348" s="11" t="s">
        <v>42</v>
      </c>
      <c r="B348" s="4"/>
      <c r="C348" s="4" t="s">
        <v>43</v>
      </c>
      <c r="D348" s="50"/>
      <c r="E348" s="50"/>
      <c r="F348" s="12"/>
      <c r="G348" s="25">
        <f>SUM(G349:G351)</f>
        <v>0</v>
      </c>
      <c r="H348" s="244">
        <f>SUM(H349:H351)</f>
        <v>0</v>
      </c>
      <c r="I348" s="259"/>
    </row>
    <row r="349" spans="1:9" s="2" customFormat="1" x14ac:dyDescent="0.25">
      <c r="A349" s="5"/>
      <c r="B349" s="6"/>
      <c r="C349" s="6"/>
      <c r="D349" s="6" t="s">
        <v>23</v>
      </c>
      <c r="E349" s="6"/>
      <c r="F349" s="6"/>
      <c r="G349" s="21">
        <v>0</v>
      </c>
      <c r="H349" s="245">
        <v>0</v>
      </c>
      <c r="I349" s="259"/>
    </row>
    <row r="350" spans="1:9" s="2" customFormat="1" x14ac:dyDescent="0.25">
      <c r="A350" s="5"/>
      <c r="B350" s="6"/>
      <c r="C350" s="6"/>
      <c r="D350" s="6" t="s">
        <v>46</v>
      </c>
      <c r="E350" s="6"/>
      <c r="F350" s="6"/>
      <c r="G350" s="21">
        <v>0</v>
      </c>
      <c r="H350" s="245">
        <v>0</v>
      </c>
      <c r="I350" s="259"/>
    </row>
    <row r="351" spans="1:9" s="2" customFormat="1" x14ac:dyDescent="0.25">
      <c r="A351" s="5"/>
      <c r="B351" s="6"/>
      <c r="C351" s="6"/>
      <c r="D351" s="6" t="s">
        <v>47</v>
      </c>
      <c r="E351" s="6"/>
      <c r="F351" s="6"/>
      <c r="G351" s="21">
        <v>0</v>
      </c>
      <c r="H351" s="245">
        <v>0</v>
      </c>
      <c r="I351" s="259"/>
    </row>
    <row r="352" spans="1:9" s="2" customFormat="1" x14ac:dyDescent="0.25">
      <c r="A352" s="11" t="s">
        <v>44</v>
      </c>
      <c r="B352" s="4"/>
      <c r="C352" s="4" t="s">
        <v>45</v>
      </c>
      <c r="D352" s="51"/>
      <c r="E352" s="4"/>
      <c r="F352" s="6"/>
      <c r="G352" s="25">
        <f>SUM(G353+G356)</f>
        <v>0</v>
      </c>
      <c r="H352" s="244">
        <f>SUM(H353+H356)</f>
        <v>0</v>
      </c>
      <c r="I352" s="259"/>
    </row>
    <row r="353" spans="1:9" s="52" customFormat="1" x14ac:dyDescent="0.25">
      <c r="A353" s="9"/>
      <c r="B353" s="8" t="s">
        <v>48</v>
      </c>
      <c r="C353" s="8"/>
      <c r="D353" s="8" t="s">
        <v>3</v>
      </c>
      <c r="E353" s="9"/>
      <c r="F353" s="9"/>
      <c r="G353" s="23">
        <f>SUM(G354)</f>
        <v>0</v>
      </c>
      <c r="H353" s="246">
        <f>SUM(H354)</f>
        <v>0</v>
      </c>
      <c r="I353" s="260"/>
    </row>
    <row r="354" spans="1:9" s="2" customFormat="1" x14ac:dyDescent="0.25">
      <c r="A354" s="5"/>
      <c r="B354" s="6"/>
      <c r="C354" s="6" t="s">
        <v>51</v>
      </c>
      <c r="D354" s="6" t="s">
        <v>52</v>
      </c>
      <c r="E354" s="6"/>
      <c r="F354" s="6"/>
      <c r="G354" s="22">
        <f>SUM(G355:G355)</f>
        <v>0</v>
      </c>
      <c r="H354" s="225">
        <f>SUM(H355:H355)</f>
        <v>0</v>
      </c>
      <c r="I354" s="259"/>
    </row>
    <row r="355" spans="1:9" s="2" customFormat="1" x14ac:dyDescent="0.25">
      <c r="A355" s="11"/>
      <c r="B355" s="4"/>
      <c r="C355" s="4"/>
      <c r="D355" s="51"/>
      <c r="E355" s="6" t="s">
        <v>56</v>
      </c>
      <c r="F355" s="6"/>
      <c r="G355" s="22">
        <v>0</v>
      </c>
      <c r="H355" s="225">
        <v>0</v>
      </c>
      <c r="I355" s="259"/>
    </row>
    <row r="356" spans="1:9" s="52" customFormat="1" x14ac:dyDescent="0.25">
      <c r="A356" s="9"/>
      <c r="B356" s="8" t="s">
        <v>84</v>
      </c>
      <c r="C356" s="8"/>
      <c r="D356" s="8" t="s">
        <v>85</v>
      </c>
      <c r="E356" s="8"/>
      <c r="F356" s="8"/>
      <c r="G356" s="23">
        <f>SUM(G357)</f>
        <v>0</v>
      </c>
      <c r="H356" s="246">
        <f>SUM(H357)</f>
        <v>0</v>
      </c>
      <c r="I356" s="260"/>
    </row>
    <row r="357" spans="1:9" s="2" customFormat="1" x14ac:dyDescent="0.25">
      <c r="A357" s="5"/>
      <c r="B357" s="6"/>
      <c r="C357" s="6" t="s">
        <v>86</v>
      </c>
      <c r="D357" s="6" t="s">
        <v>87</v>
      </c>
      <c r="E357" s="6"/>
      <c r="F357" s="6"/>
      <c r="G357" s="22">
        <v>0</v>
      </c>
      <c r="H357" s="225">
        <v>0</v>
      </c>
      <c r="I357" s="259"/>
    </row>
    <row r="358" spans="1:9" s="2" customFormat="1" x14ac:dyDescent="0.25">
      <c r="A358" s="5"/>
      <c r="B358" s="6"/>
      <c r="C358" s="6"/>
      <c r="D358" s="6"/>
      <c r="E358" s="6"/>
      <c r="F358" s="6"/>
      <c r="G358" s="22"/>
      <c r="H358" s="225"/>
      <c r="I358" s="259"/>
    </row>
    <row r="359" spans="1:9" s="2" customFormat="1" x14ac:dyDescent="0.25">
      <c r="A359" s="217" t="s">
        <v>275</v>
      </c>
      <c r="B359" s="222"/>
      <c r="C359" s="218"/>
      <c r="D359" s="218"/>
      <c r="E359" s="218"/>
      <c r="F359" s="218">
        <v>0</v>
      </c>
      <c r="G359" s="216">
        <f>SUM(G360+G366+G370)</f>
        <v>1697</v>
      </c>
      <c r="H359" s="239">
        <f>SUM(H360+H366+H370)</f>
        <v>1812</v>
      </c>
      <c r="I359" s="259"/>
    </row>
    <row r="360" spans="1:9" s="2" customFormat="1" x14ac:dyDescent="0.25">
      <c r="A360" s="11" t="s">
        <v>30</v>
      </c>
      <c r="B360" s="4"/>
      <c r="C360" s="4" t="s">
        <v>11</v>
      </c>
      <c r="D360" s="4"/>
      <c r="E360" s="4"/>
      <c r="F360" s="6"/>
      <c r="G360" s="20">
        <f>SUM(G361)</f>
        <v>1438</v>
      </c>
      <c r="H360" s="243">
        <f>SUM(H361)</f>
        <v>1545</v>
      </c>
      <c r="I360" s="259"/>
    </row>
    <row r="361" spans="1:9" s="2" customFormat="1" x14ac:dyDescent="0.25">
      <c r="A361" s="5"/>
      <c r="B361" s="6" t="s">
        <v>31</v>
      </c>
      <c r="C361" s="6"/>
      <c r="D361" s="6" t="s">
        <v>32</v>
      </c>
      <c r="E361" s="6"/>
      <c r="F361" s="6"/>
      <c r="G361" s="22">
        <f>SUM(G362)</f>
        <v>1438</v>
      </c>
      <c r="H361" s="225">
        <f>H362</f>
        <v>1545</v>
      </c>
      <c r="I361" s="259"/>
    </row>
    <row r="362" spans="1:9" s="2" customFormat="1" x14ac:dyDescent="0.25">
      <c r="A362" s="5"/>
      <c r="B362" s="6"/>
      <c r="C362" s="6" t="s">
        <v>33</v>
      </c>
      <c r="D362" s="6" t="s">
        <v>34</v>
      </c>
      <c r="E362" s="6"/>
      <c r="F362" s="6"/>
      <c r="G362" s="22">
        <f>SUM(G363:G364)</f>
        <v>1438</v>
      </c>
      <c r="H362" s="225">
        <f>SUM(H363:H365)</f>
        <v>1545</v>
      </c>
      <c r="I362" s="259"/>
    </row>
    <row r="363" spans="1:9" s="2" customFormat="1" x14ac:dyDescent="0.25">
      <c r="A363" s="5"/>
      <c r="B363" s="6"/>
      <c r="C363" s="6"/>
      <c r="D363" s="6" t="s">
        <v>223</v>
      </c>
      <c r="E363" s="6"/>
      <c r="F363" s="6"/>
      <c r="G363" s="22">
        <v>1342</v>
      </c>
      <c r="H363" s="225">
        <v>1444</v>
      </c>
      <c r="I363" s="259"/>
    </row>
    <row r="364" spans="1:9" s="2" customFormat="1" x14ac:dyDescent="0.25">
      <c r="A364" s="5"/>
      <c r="B364" s="6"/>
      <c r="C364" s="6"/>
      <c r="D364" s="6" t="s">
        <v>234</v>
      </c>
      <c r="E364" s="6"/>
      <c r="F364" s="6"/>
      <c r="G364" s="22">
        <v>96</v>
      </c>
      <c r="H364" s="225">
        <v>96</v>
      </c>
      <c r="I364" s="259"/>
    </row>
    <row r="365" spans="1:9" s="2" customFormat="1" x14ac:dyDescent="0.25">
      <c r="A365" s="5"/>
      <c r="B365" s="6"/>
      <c r="C365" s="6"/>
      <c r="D365" s="6" t="s">
        <v>403</v>
      </c>
      <c r="E365" s="6"/>
      <c r="F365" s="6"/>
      <c r="G365" s="22"/>
      <c r="H365" s="225">
        <v>5</v>
      </c>
      <c r="I365" s="259"/>
    </row>
    <row r="366" spans="1:9" s="2" customFormat="1" ht="15.75" customHeight="1" x14ac:dyDescent="0.25">
      <c r="A366" s="11" t="s">
        <v>42</v>
      </c>
      <c r="B366" s="4"/>
      <c r="C366" s="4" t="s">
        <v>43</v>
      </c>
      <c r="D366" s="50"/>
      <c r="E366" s="50"/>
      <c r="F366" s="12"/>
      <c r="G366" s="25">
        <f>SUM(G367:G369)</f>
        <v>234</v>
      </c>
      <c r="H366" s="244">
        <f>SUM(H367:H369)</f>
        <v>237</v>
      </c>
      <c r="I366" s="259"/>
    </row>
    <row r="367" spans="1:9" s="2" customFormat="1" x14ac:dyDescent="0.25">
      <c r="A367" s="5"/>
      <c r="B367" s="6"/>
      <c r="C367" s="6"/>
      <c r="D367" s="6" t="s">
        <v>23</v>
      </c>
      <c r="E367" s="6"/>
      <c r="F367" s="6"/>
      <c r="G367" s="21">
        <v>200</v>
      </c>
      <c r="H367" s="245">
        <v>200</v>
      </c>
      <c r="I367" s="259"/>
    </row>
    <row r="368" spans="1:9" s="2" customFormat="1" x14ac:dyDescent="0.25">
      <c r="A368" s="5"/>
      <c r="B368" s="6"/>
      <c r="C368" s="6"/>
      <c r="D368" s="6" t="s">
        <v>46</v>
      </c>
      <c r="E368" s="6"/>
      <c r="F368" s="6"/>
      <c r="G368" s="21">
        <v>16</v>
      </c>
      <c r="H368" s="245">
        <v>18</v>
      </c>
      <c r="I368" s="259"/>
    </row>
    <row r="369" spans="1:9" s="2" customFormat="1" x14ac:dyDescent="0.25">
      <c r="A369" s="5"/>
      <c r="B369" s="6"/>
      <c r="C369" s="6"/>
      <c r="D369" s="6" t="s">
        <v>47</v>
      </c>
      <c r="E369" s="6"/>
      <c r="F369" s="6"/>
      <c r="G369" s="21">
        <v>18</v>
      </c>
      <c r="H369" s="245">
        <v>19</v>
      </c>
      <c r="I369" s="259"/>
    </row>
    <row r="370" spans="1:9" s="2" customFormat="1" x14ac:dyDescent="0.25">
      <c r="A370" s="11" t="s">
        <v>44</v>
      </c>
      <c r="B370" s="4"/>
      <c r="C370" s="4" t="s">
        <v>45</v>
      </c>
      <c r="D370" s="51"/>
      <c r="E370" s="4"/>
      <c r="F370" s="6"/>
      <c r="G370" s="25">
        <f>SUM(G371+G376+G374)</f>
        <v>25</v>
      </c>
      <c r="H370" s="244">
        <f>SUM(H371+H376+H374)</f>
        <v>30</v>
      </c>
      <c r="I370" s="259"/>
    </row>
    <row r="371" spans="1:9" s="52" customFormat="1" x14ac:dyDescent="0.25">
      <c r="A371" s="9"/>
      <c r="B371" s="8" t="s">
        <v>48</v>
      </c>
      <c r="C371" s="8"/>
      <c r="D371" s="8" t="s">
        <v>3</v>
      </c>
      <c r="E371" s="9"/>
      <c r="F371" s="9"/>
      <c r="G371" s="23">
        <f>SUM(G372)</f>
        <v>20</v>
      </c>
      <c r="H371" s="246">
        <f>SUM(H372)</f>
        <v>20</v>
      </c>
      <c r="I371" s="260"/>
    </row>
    <row r="372" spans="1:9" s="2" customFormat="1" x14ac:dyDescent="0.25">
      <c r="A372" s="5"/>
      <c r="B372" s="6"/>
      <c r="C372" s="6" t="s">
        <v>51</v>
      </c>
      <c r="D372" s="6" t="s">
        <v>52</v>
      </c>
      <c r="E372" s="6"/>
      <c r="F372" s="6"/>
      <c r="G372" s="22">
        <f>SUM(G373:G373)</f>
        <v>20</v>
      </c>
      <c r="H372" s="225">
        <f>SUM(H373:H373)</f>
        <v>20</v>
      </c>
      <c r="I372" s="259"/>
    </row>
    <row r="373" spans="1:9" s="2" customFormat="1" x14ac:dyDescent="0.25">
      <c r="A373" s="11"/>
      <c r="B373" s="4"/>
      <c r="C373" s="4"/>
      <c r="D373" s="51"/>
      <c r="E373" s="6" t="s">
        <v>56</v>
      </c>
      <c r="F373" s="6"/>
      <c r="G373" s="22">
        <v>20</v>
      </c>
      <c r="H373" s="225">
        <v>20</v>
      </c>
      <c r="I373" s="259"/>
    </row>
    <row r="374" spans="1:9" s="2" customFormat="1" x14ac:dyDescent="0.25">
      <c r="A374" s="11"/>
      <c r="B374" s="8" t="s">
        <v>59</v>
      </c>
      <c r="C374" s="8"/>
      <c r="D374" s="8" t="s">
        <v>60</v>
      </c>
      <c r="E374" s="9"/>
      <c r="F374" s="6"/>
      <c r="G374" s="22">
        <f>SUM(G375)</f>
        <v>0</v>
      </c>
      <c r="H374" s="225">
        <f>SUM(H375)</f>
        <v>4</v>
      </c>
      <c r="I374" s="259"/>
    </row>
    <row r="375" spans="1:9" s="2" customFormat="1" x14ac:dyDescent="0.25">
      <c r="A375" s="11"/>
      <c r="B375" s="4"/>
      <c r="C375" s="6" t="s">
        <v>63</v>
      </c>
      <c r="D375" s="51"/>
      <c r="E375" s="6" t="s">
        <v>357</v>
      </c>
      <c r="F375" s="6"/>
      <c r="G375" s="225">
        <v>0</v>
      </c>
      <c r="H375" s="225">
        <v>4</v>
      </c>
      <c r="I375" s="259"/>
    </row>
    <row r="376" spans="1:9" s="52" customFormat="1" x14ac:dyDescent="0.25">
      <c r="A376" s="9"/>
      <c r="B376" s="8" t="s">
        <v>84</v>
      </c>
      <c r="C376" s="8"/>
      <c r="D376" s="8" t="s">
        <v>85</v>
      </c>
      <c r="E376" s="8"/>
      <c r="F376" s="8"/>
      <c r="G376" s="23">
        <f>SUM(G377)</f>
        <v>5</v>
      </c>
      <c r="H376" s="246">
        <f>SUM(H377)</f>
        <v>6</v>
      </c>
      <c r="I376" s="260"/>
    </row>
    <row r="377" spans="1:9" s="2" customFormat="1" x14ac:dyDescent="0.25">
      <c r="A377" s="5"/>
      <c r="B377" s="6"/>
      <c r="C377" s="6" t="s">
        <v>86</v>
      </c>
      <c r="D377" s="6" t="s">
        <v>87</v>
      </c>
      <c r="E377" s="6"/>
      <c r="F377" s="6"/>
      <c r="G377" s="22">
        <v>5</v>
      </c>
      <c r="H377" s="225">
        <v>6</v>
      </c>
      <c r="I377" s="259"/>
    </row>
    <row r="378" spans="1:9" s="2" customFormat="1" x14ac:dyDescent="0.25">
      <c r="A378" s="5"/>
      <c r="B378" s="6"/>
      <c r="C378" s="6"/>
      <c r="D378" s="6"/>
      <c r="E378" s="6"/>
      <c r="F378" s="6"/>
      <c r="G378" s="22"/>
      <c r="H378" s="225"/>
      <c r="I378" s="259"/>
    </row>
    <row r="379" spans="1:9" s="2" customFormat="1" x14ac:dyDescent="0.25">
      <c r="A379" s="214" t="s">
        <v>244</v>
      </c>
      <c r="B379" s="218"/>
      <c r="C379" s="218"/>
      <c r="D379" s="218"/>
      <c r="E379" s="218"/>
      <c r="F379" s="218"/>
      <c r="G379" s="216">
        <f t="shared" ref="G379:H381" si="7">SUM(G380)</f>
        <v>0</v>
      </c>
      <c r="H379" s="239">
        <f t="shared" si="7"/>
        <v>0</v>
      </c>
      <c r="I379" s="259"/>
    </row>
    <row r="380" spans="1:9" s="13" customFormat="1" x14ac:dyDescent="0.25">
      <c r="A380" s="11" t="s">
        <v>120</v>
      </c>
      <c r="B380" s="4"/>
      <c r="C380" s="4" t="s">
        <v>121</v>
      </c>
      <c r="D380" s="4"/>
      <c r="E380" s="4"/>
      <c r="F380" s="4"/>
      <c r="G380" s="25">
        <f t="shared" si="7"/>
        <v>0</v>
      </c>
      <c r="H380" s="244">
        <f t="shared" si="7"/>
        <v>0</v>
      </c>
      <c r="I380" s="261"/>
    </row>
    <row r="381" spans="1:9" s="2" customFormat="1" x14ac:dyDescent="0.25">
      <c r="A381" s="5"/>
      <c r="B381" s="6"/>
      <c r="C381" s="6" t="s">
        <v>125</v>
      </c>
      <c r="D381" s="6" t="s">
        <v>126</v>
      </c>
      <c r="E381" s="6"/>
      <c r="F381" s="6"/>
      <c r="G381" s="56">
        <f t="shared" si="7"/>
        <v>0</v>
      </c>
      <c r="H381" s="64">
        <f t="shared" si="7"/>
        <v>0</v>
      </c>
      <c r="I381" s="259"/>
    </row>
    <row r="382" spans="1:9" s="2" customFormat="1" ht="27.75" customHeight="1" x14ac:dyDescent="0.25">
      <c r="A382" s="5"/>
      <c r="B382" s="6"/>
      <c r="C382" s="6"/>
      <c r="D382" s="6"/>
      <c r="E382" s="53" t="s">
        <v>245</v>
      </c>
      <c r="F382" s="54"/>
      <c r="G382" s="54">
        <v>0</v>
      </c>
      <c r="H382" s="88">
        <v>0</v>
      </c>
      <c r="I382" s="259"/>
    </row>
    <row r="383" spans="1:9" s="2" customFormat="1" x14ac:dyDescent="0.25">
      <c r="A383" s="5"/>
      <c r="B383" s="6"/>
      <c r="C383" s="6"/>
      <c r="D383" s="6"/>
      <c r="E383" s="6"/>
      <c r="F383" s="6"/>
      <c r="G383" s="22"/>
      <c r="H383" s="225"/>
      <c r="I383" s="259"/>
    </row>
    <row r="384" spans="1:9" s="2" customFormat="1" x14ac:dyDescent="0.25">
      <c r="A384" s="217" t="s">
        <v>246</v>
      </c>
      <c r="B384" s="218"/>
      <c r="C384" s="218"/>
      <c r="D384" s="218"/>
      <c r="E384" s="218"/>
      <c r="F384" s="218"/>
      <c r="G384" s="216">
        <f>SUM(G385)</f>
        <v>440</v>
      </c>
      <c r="H384" s="239">
        <f>SUM(H385)</f>
        <v>387</v>
      </c>
      <c r="I384" s="259"/>
    </row>
    <row r="385" spans="1:9" s="13" customFormat="1" x14ac:dyDescent="0.25">
      <c r="A385" s="11" t="s">
        <v>120</v>
      </c>
      <c r="B385" s="4"/>
      <c r="C385" s="4" t="s">
        <v>121</v>
      </c>
      <c r="D385" s="4"/>
      <c r="E385" s="4"/>
      <c r="F385" s="4"/>
      <c r="G385" s="25">
        <f>SUM(G386)</f>
        <v>440</v>
      </c>
      <c r="H385" s="244">
        <f>SUM(H386)</f>
        <v>387</v>
      </c>
      <c r="I385" s="261"/>
    </row>
    <row r="386" spans="1:9" s="2" customFormat="1" x14ac:dyDescent="0.25">
      <c r="A386" s="5"/>
      <c r="B386" s="6"/>
      <c r="C386" s="6" t="s">
        <v>125</v>
      </c>
      <c r="D386" s="6" t="s">
        <v>126</v>
      </c>
      <c r="E386" s="6"/>
      <c r="F386" s="6"/>
      <c r="G386" s="56">
        <f>SUM(G387:G388)</f>
        <v>440</v>
      </c>
      <c r="H386" s="64">
        <f>SUM(H387:H388)</f>
        <v>387</v>
      </c>
      <c r="I386" s="259"/>
    </row>
    <row r="387" spans="1:9" s="2" customFormat="1" x14ac:dyDescent="0.25">
      <c r="A387" s="5"/>
      <c r="B387" s="6"/>
      <c r="C387" s="6"/>
      <c r="D387" s="6"/>
      <c r="E387" s="10" t="s">
        <v>328</v>
      </c>
      <c r="F387" s="6"/>
      <c r="G387" s="56">
        <v>300</v>
      </c>
      <c r="H387" s="64">
        <v>262</v>
      </c>
      <c r="I387" s="259"/>
    </row>
    <row r="388" spans="1:9" s="2" customFormat="1" ht="21.75" customHeight="1" x14ac:dyDescent="0.25">
      <c r="A388" s="5"/>
      <c r="B388" s="6"/>
      <c r="C388" s="6"/>
      <c r="D388" s="6"/>
      <c r="E388" s="53" t="s">
        <v>247</v>
      </c>
      <c r="F388" s="54"/>
      <c r="G388" s="54">
        <v>140</v>
      </c>
      <c r="H388" s="88">
        <v>125</v>
      </c>
      <c r="I388" s="259"/>
    </row>
    <row r="389" spans="1:9" s="2" customFormat="1" x14ac:dyDescent="0.25">
      <c r="A389" s="5"/>
      <c r="B389" s="6"/>
      <c r="C389" s="6"/>
      <c r="D389" s="6"/>
      <c r="E389" s="53"/>
      <c r="F389" s="54"/>
      <c r="G389" s="54"/>
      <c r="H389" s="88"/>
      <c r="I389" s="259"/>
    </row>
    <row r="390" spans="1:9" s="2" customFormat="1" x14ac:dyDescent="0.25">
      <c r="A390" s="217" t="s">
        <v>318</v>
      </c>
      <c r="B390" s="218"/>
      <c r="C390" s="218"/>
      <c r="D390" s="218"/>
      <c r="E390" s="218"/>
      <c r="F390" s="218"/>
      <c r="G390" s="216">
        <f>SUM(G392+G395+G399)</f>
        <v>360</v>
      </c>
      <c r="H390" s="239">
        <f>SUM(H392+H395+H399)</f>
        <v>360</v>
      </c>
      <c r="I390" s="259"/>
    </row>
    <row r="391" spans="1:9" s="2" customFormat="1" x14ac:dyDescent="0.25">
      <c r="A391" s="11" t="s">
        <v>44</v>
      </c>
      <c r="B391" s="4"/>
      <c r="C391" s="4" t="s">
        <v>45</v>
      </c>
      <c r="D391" s="51"/>
      <c r="E391" s="4"/>
      <c r="F391" s="6"/>
      <c r="G391" s="25">
        <f>SUM(G392+G395+G399)</f>
        <v>360</v>
      </c>
      <c r="H391" s="244">
        <f>SUM(H392+H395+H399)</f>
        <v>360</v>
      </c>
      <c r="I391" s="259"/>
    </row>
    <row r="392" spans="1:9" s="2" customFormat="1" x14ac:dyDescent="0.25">
      <c r="A392" s="9"/>
      <c r="B392" s="8" t="s">
        <v>48</v>
      </c>
      <c r="C392" s="8"/>
      <c r="D392" s="8" t="s">
        <v>3</v>
      </c>
      <c r="E392" s="9"/>
      <c r="F392" s="9"/>
      <c r="G392" s="23">
        <f>SUM(G393)</f>
        <v>15</v>
      </c>
      <c r="H392" s="246">
        <f>SUM(H393)</f>
        <v>115</v>
      </c>
      <c r="I392" s="259"/>
    </row>
    <row r="393" spans="1:9" s="2" customFormat="1" x14ac:dyDescent="0.25">
      <c r="A393" s="5"/>
      <c r="B393" s="6"/>
      <c r="C393" s="6" t="s">
        <v>51</v>
      </c>
      <c r="D393" s="6" t="s">
        <v>52</v>
      </c>
      <c r="E393" s="6"/>
      <c r="F393" s="6"/>
      <c r="G393" s="22">
        <f>SUM(G394:G394)</f>
        <v>15</v>
      </c>
      <c r="H393" s="225">
        <f>SUM(H394:H394)</f>
        <v>115</v>
      </c>
      <c r="I393" s="259"/>
    </row>
    <row r="394" spans="1:9" s="2" customFormat="1" x14ac:dyDescent="0.25">
      <c r="A394" s="11"/>
      <c r="B394" s="4"/>
      <c r="C394" s="4"/>
      <c r="D394" s="51"/>
      <c r="E394" s="6" t="s">
        <v>16</v>
      </c>
      <c r="F394" s="6"/>
      <c r="G394" s="22">
        <v>15</v>
      </c>
      <c r="H394" s="225">
        <v>115</v>
      </c>
      <c r="I394" s="259"/>
    </row>
    <row r="395" spans="1:9" s="2" customFormat="1" x14ac:dyDescent="0.25">
      <c r="A395" s="9"/>
      <c r="B395" s="8" t="s">
        <v>65</v>
      </c>
      <c r="C395" s="8"/>
      <c r="D395" s="8" t="s">
        <v>66</v>
      </c>
      <c r="E395" s="8"/>
      <c r="F395" s="8"/>
      <c r="G395" s="23">
        <f>SUM(G396+G397)</f>
        <v>275</v>
      </c>
      <c r="H395" s="246">
        <f>SUM(H396+H397)</f>
        <v>175</v>
      </c>
      <c r="I395" s="259"/>
    </row>
    <row r="396" spans="1:9" s="2" customFormat="1" x14ac:dyDescent="0.25">
      <c r="A396" s="9"/>
      <c r="B396" s="8"/>
      <c r="C396" s="6" t="s">
        <v>72</v>
      </c>
      <c r="D396" s="6" t="s">
        <v>6</v>
      </c>
      <c r="E396" s="6"/>
      <c r="F396" s="8"/>
      <c r="G396" s="23">
        <v>250</v>
      </c>
      <c r="H396" s="246">
        <v>80</v>
      </c>
      <c r="I396" s="259"/>
    </row>
    <row r="397" spans="1:9" s="2" customFormat="1" x14ac:dyDescent="0.25">
      <c r="A397" s="5"/>
      <c r="B397" s="6"/>
      <c r="C397" s="6" t="s">
        <v>73</v>
      </c>
      <c r="D397" s="6" t="s">
        <v>74</v>
      </c>
      <c r="E397" s="6"/>
      <c r="F397" s="6"/>
      <c r="G397" s="22">
        <f>SUM(G398:G398)</f>
        <v>25</v>
      </c>
      <c r="H397" s="225">
        <f>SUM(H398:H398)</f>
        <v>95</v>
      </c>
      <c r="I397" s="259"/>
    </row>
    <row r="398" spans="1:9" s="2" customFormat="1" x14ac:dyDescent="0.25">
      <c r="A398" s="5"/>
      <c r="B398" s="6"/>
      <c r="C398" s="6"/>
      <c r="D398" s="6"/>
      <c r="E398" s="6" t="s">
        <v>75</v>
      </c>
      <c r="F398" s="6"/>
      <c r="G398" s="22">
        <v>25</v>
      </c>
      <c r="H398" s="225">
        <v>95</v>
      </c>
      <c r="I398" s="263"/>
    </row>
    <row r="399" spans="1:9" s="2" customFormat="1" x14ac:dyDescent="0.25">
      <c r="A399" s="5"/>
      <c r="B399" s="8" t="s">
        <v>84</v>
      </c>
      <c r="C399" s="8"/>
      <c r="D399" s="8" t="s">
        <v>85</v>
      </c>
      <c r="E399" s="8"/>
      <c r="F399" s="6"/>
      <c r="G399" s="22">
        <f>SUM(G400)</f>
        <v>70</v>
      </c>
      <c r="H399" s="225">
        <f>SUM(H400)</f>
        <v>70</v>
      </c>
      <c r="I399" s="259"/>
    </row>
    <row r="400" spans="1:9" s="2" customFormat="1" x14ac:dyDescent="0.25">
      <c r="A400" s="5"/>
      <c r="B400" s="6"/>
      <c r="C400" s="6" t="s">
        <v>86</v>
      </c>
      <c r="D400" s="6" t="s">
        <v>87</v>
      </c>
      <c r="E400" s="6"/>
      <c r="F400" s="6"/>
      <c r="G400" s="22">
        <v>70</v>
      </c>
      <c r="H400" s="225">
        <v>70</v>
      </c>
      <c r="I400" s="259"/>
    </row>
    <row r="401" spans="1:9" s="2" customFormat="1" x14ac:dyDescent="0.25">
      <c r="A401" s="5"/>
      <c r="B401" s="6"/>
      <c r="C401" s="6"/>
      <c r="D401" s="6"/>
      <c r="E401" s="6"/>
      <c r="F401" s="6"/>
      <c r="G401" s="22"/>
      <c r="H401" s="225"/>
      <c r="I401" s="259"/>
    </row>
    <row r="402" spans="1:9" s="2" customFormat="1" x14ac:dyDescent="0.25">
      <c r="A402" s="312" t="s">
        <v>391</v>
      </c>
      <c r="B402" s="313"/>
      <c r="C402" s="314" t="s">
        <v>388</v>
      </c>
      <c r="D402" s="315"/>
      <c r="E402" s="315"/>
      <c r="F402" s="315"/>
      <c r="G402" s="216">
        <f>G404</f>
        <v>0</v>
      </c>
      <c r="H402" s="239">
        <f>H404</f>
        <v>804</v>
      </c>
      <c r="I402" s="259"/>
    </row>
    <row r="403" spans="1:9" s="2" customFormat="1" x14ac:dyDescent="0.25">
      <c r="A403" s="11" t="s">
        <v>291</v>
      </c>
      <c r="B403" s="6"/>
      <c r="C403" s="6" t="s">
        <v>290</v>
      </c>
      <c r="D403" s="6"/>
      <c r="E403" s="6"/>
      <c r="F403" s="6"/>
      <c r="G403" s="22"/>
      <c r="H403" s="225"/>
      <c r="I403" s="259"/>
    </row>
    <row r="404" spans="1:9" s="2" customFormat="1" x14ac:dyDescent="0.25">
      <c r="A404" s="5"/>
      <c r="B404" s="6"/>
      <c r="C404" s="6" t="s">
        <v>389</v>
      </c>
      <c r="D404" s="6"/>
      <c r="E404" s="6" t="s">
        <v>390</v>
      </c>
      <c r="F404" s="6"/>
      <c r="G404" s="22">
        <v>0</v>
      </c>
      <c r="H404" s="225">
        <v>804</v>
      </c>
      <c r="I404" s="259"/>
    </row>
    <row r="405" spans="1:9" s="2" customFormat="1" x14ac:dyDescent="0.25">
      <c r="A405" s="5"/>
      <c r="B405" s="6"/>
      <c r="C405" s="6"/>
      <c r="D405" s="6"/>
      <c r="E405" s="6"/>
      <c r="F405" s="6"/>
      <c r="G405" s="22"/>
      <c r="H405" s="225"/>
      <c r="I405" s="259"/>
    </row>
    <row r="406" spans="1:9" s="2" customFormat="1" x14ac:dyDescent="0.25">
      <c r="A406" s="312" t="s">
        <v>398</v>
      </c>
      <c r="B406" s="313"/>
      <c r="C406" s="316"/>
      <c r="D406" s="316"/>
      <c r="E406" s="316"/>
      <c r="F406" s="316"/>
      <c r="G406" s="216"/>
      <c r="H406" s="239">
        <f>H407</f>
        <v>35</v>
      </c>
      <c r="I406" s="259"/>
    </row>
    <row r="407" spans="1:9" s="2" customFormat="1" x14ac:dyDescent="0.25">
      <c r="A407" s="11" t="s">
        <v>120</v>
      </c>
      <c r="B407" s="6"/>
      <c r="C407" s="6" t="s">
        <v>127</v>
      </c>
      <c r="D407" s="6"/>
      <c r="E407" s="6"/>
      <c r="F407" s="6"/>
      <c r="G407" s="22"/>
      <c r="H407" s="225">
        <v>35</v>
      </c>
      <c r="I407" s="259"/>
    </row>
    <row r="408" spans="1:9" s="2" customFormat="1" x14ac:dyDescent="0.25">
      <c r="A408" s="5"/>
      <c r="B408" s="6"/>
      <c r="C408" s="6" t="s">
        <v>128</v>
      </c>
      <c r="D408" s="6"/>
      <c r="E408" s="276" t="s">
        <v>399</v>
      </c>
      <c r="F408" s="6"/>
      <c r="G408" s="22"/>
      <c r="H408" s="225">
        <v>35</v>
      </c>
      <c r="I408" s="259"/>
    </row>
    <row r="409" spans="1:9" s="2" customFormat="1" x14ac:dyDescent="0.25">
      <c r="A409" s="11" t="s">
        <v>274</v>
      </c>
      <c r="B409" s="6"/>
      <c r="C409" s="6"/>
      <c r="D409" s="6"/>
      <c r="E409" s="6"/>
      <c r="F409" s="6"/>
      <c r="G409" s="25">
        <f>SUM(G342+G317+G300+G273+G179+G205+G169+G140+G123+G77+G9+G379+G384+G359+G257+G390+G113+G165+G402)</f>
        <v>20292</v>
      </c>
      <c r="H409" s="244">
        <f>SUM(H342+H317+H300+H273+H179+H205+H169+H140+H123+H77+H9+H379+H384+H359+H257+H390+H113+H118+H159+H245+H261+H265+H269+H402+H406)</f>
        <v>42751</v>
      </c>
      <c r="I409" s="259"/>
    </row>
    <row r="410" spans="1:9" s="2" customFormat="1" x14ac:dyDescent="0.25">
      <c r="A410" s="5"/>
      <c r="B410" s="6"/>
      <c r="C410" s="6"/>
      <c r="D410" s="6"/>
      <c r="E410" s="6"/>
      <c r="F410" s="6"/>
      <c r="G410" s="25"/>
      <c r="I410" s="259"/>
    </row>
    <row r="411" spans="1:9" s="2" customFormat="1" x14ac:dyDescent="0.25">
      <c r="A411" s="5"/>
      <c r="B411" s="6"/>
      <c r="C411" s="6"/>
      <c r="D411" s="6"/>
      <c r="E411" s="6"/>
      <c r="F411" s="6"/>
      <c r="G411" s="25"/>
      <c r="I411" s="259"/>
    </row>
    <row r="412" spans="1:9" s="2" customFormat="1" x14ac:dyDescent="0.25">
      <c r="A412" s="5"/>
      <c r="B412" s="6"/>
      <c r="C412" s="6"/>
      <c r="D412" s="6"/>
      <c r="E412" s="6"/>
      <c r="F412" s="6"/>
      <c r="G412" s="25"/>
      <c r="I412" s="259"/>
    </row>
    <row r="413" spans="1:9" s="2" customFormat="1" x14ac:dyDescent="0.25">
      <c r="A413" s="5"/>
      <c r="B413" s="6"/>
      <c r="C413" s="6"/>
      <c r="D413" s="6"/>
      <c r="E413" s="6"/>
      <c r="F413" s="6"/>
      <c r="G413" s="25"/>
      <c r="I413" s="259"/>
    </row>
    <row r="414" spans="1:9" s="2" customFormat="1" x14ac:dyDescent="0.25">
      <c r="A414" s="5"/>
      <c r="B414" s="6"/>
      <c r="C414" s="6"/>
      <c r="D414" s="6"/>
      <c r="E414" s="6"/>
      <c r="F414" s="6"/>
      <c r="G414" s="25"/>
      <c r="I414" s="259"/>
    </row>
    <row r="415" spans="1:9" s="2" customFormat="1" x14ac:dyDescent="0.25">
      <c r="A415" s="5"/>
      <c r="B415" s="6"/>
      <c r="C415" s="6"/>
      <c r="D415" s="6"/>
      <c r="E415" s="6"/>
      <c r="F415" s="6"/>
      <c r="G415" s="25"/>
      <c r="I415" s="259"/>
    </row>
    <row r="416" spans="1:9" s="2" customFormat="1" x14ac:dyDescent="0.25">
      <c r="A416" s="5"/>
      <c r="B416" s="6"/>
      <c r="C416" s="6"/>
      <c r="D416" s="6"/>
      <c r="E416" s="6"/>
      <c r="F416" s="6"/>
      <c r="G416" s="25"/>
      <c r="I416" s="259"/>
    </row>
    <row r="417" spans="1:9" s="2" customFormat="1" x14ac:dyDescent="0.25">
      <c r="A417" s="5"/>
      <c r="B417" s="6"/>
      <c r="C417" s="6"/>
      <c r="D417" s="6"/>
      <c r="E417" s="6"/>
      <c r="F417" s="6"/>
      <c r="G417" s="25"/>
      <c r="I417" s="259"/>
    </row>
    <row r="418" spans="1:9" s="2" customFormat="1" x14ac:dyDescent="0.25">
      <c r="A418" s="5"/>
      <c r="B418" s="6"/>
      <c r="C418" s="6"/>
      <c r="D418" s="6"/>
      <c r="E418" s="6"/>
      <c r="F418" s="6"/>
      <c r="G418" s="25"/>
      <c r="I418" s="259"/>
    </row>
    <row r="419" spans="1:9" s="2" customFormat="1" x14ac:dyDescent="0.25">
      <c r="A419" s="5"/>
      <c r="B419" s="6"/>
      <c r="C419" s="6"/>
      <c r="D419" s="6"/>
      <c r="E419" s="6"/>
      <c r="F419" s="6"/>
      <c r="G419" s="25"/>
      <c r="I419" s="259"/>
    </row>
    <row r="420" spans="1:9" s="2" customFormat="1" x14ac:dyDescent="0.25">
      <c r="A420" s="5"/>
      <c r="B420" s="6"/>
      <c r="C420" s="6"/>
      <c r="D420" s="6"/>
      <c r="E420" s="6"/>
      <c r="F420" s="6"/>
      <c r="G420" s="25"/>
      <c r="I420" s="259"/>
    </row>
    <row r="421" spans="1:9" s="2" customFormat="1" x14ac:dyDescent="0.25">
      <c r="A421" s="5"/>
      <c r="B421" s="6"/>
      <c r="C421" s="6"/>
      <c r="D421" s="6"/>
      <c r="E421" s="6"/>
      <c r="F421" s="6"/>
      <c r="G421" s="25"/>
      <c r="I421" s="259"/>
    </row>
    <row r="422" spans="1:9" s="2" customFormat="1" x14ac:dyDescent="0.25">
      <c r="A422" s="5"/>
      <c r="B422" s="6"/>
      <c r="C422" s="6"/>
      <c r="D422" s="6"/>
      <c r="E422" s="6"/>
      <c r="F422" s="6"/>
      <c r="G422" s="25"/>
      <c r="I422" s="259"/>
    </row>
    <row r="423" spans="1:9" s="2" customFormat="1" x14ac:dyDescent="0.25">
      <c r="A423" s="5"/>
      <c r="B423" s="6"/>
      <c r="C423" s="6"/>
      <c r="D423" s="6"/>
      <c r="E423" s="6"/>
      <c r="F423" s="6"/>
      <c r="G423" s="25"/>
      <c r="I423" s="259"/>
    </row>
    <row r="424" spans="1:9" s="2" customFormat="1" x14ac:dyDescent="0.25">
      <c r="A424" s="5"/>
      <c r="B424" s="6"/>
      <c r="C424" s="6"/>
      <c r="D424" s="6"/>
      <c r="E424" s="6"/>
      <c r="F424" s="6"/>
      <c r="G424" s="25"/>
      <c r="I424" s="259"/>
    </row>
    <row r="425" spans="1:9" s="2" customFormat="1" x14ac:dyDescent="0.25">
      <c r="A425" s="5"/>
      <c r="B425" s="6"/>
      <c r="C425" s="6"/>
      <c r="D425" s="6"/>
      <c r="E425" s="6"/>
      <c r="F425" s="6"/>
      <c r="G425" s="25"/>
      <c r="I425" s="259"/>
    </row>
    <row r="426" spans="1:9" s="2" customFormat="1" x14ac:dyDescent="0.25">
      <c r="A426" s="5"/>
      <c r="B426" s="6"/>
      <c r="C426" s="6"/>
      <c r="D426" s="6"/>
      <c r="E426" s="6"/>
      <c r="F426" s="6"/>
      <c r="G426" s="25"/>
      <c r="I426" s="259"/>
    </row>
    <row r="427" spans="1:9" s="2" customFormat="1" x14ac:dyDescent="0.25">
      <c r="A427" s="5"/>
      <c r="B427" s="6"/>
      <c r="C427" s="6"/>
      <c r="D427" s="6"/>
      <c r="E427" s="6"/>
      <c r="F427" s="6"/>
      <c r="G427" s="25"/>
      <c r="I427" s="259"/>
    </row>
    <row r="428" spans="1:9" s="2" customFormat="1" x14ac:dyDescent="0.25">
      <c r="A428" s="5"/>
      <c r="B428" s="6"/>
      <c r="C428" s="6"/>
      <c r="D428" s="6"/>
      <c r="E428" s="6"/>
      <c r="F428" s="6"/>
      <c r="G428" s="22"/>
      <c r="I428" s="259"/>
    </row>
    <row r="429" spans="1:9" s="2" customFormat="1" x14ac:dyDescent="0.25">
      <c r="A429" s="5"/>
      <c r="B429" s="6"/>
      <c r="C429" s="6"/>
      <c r="D429" s="6"/>
      <c r="E429" s="6"/>
      <c r="F429" s="6"/>
      <c r="G429" s="22"/>
      <c r="I429" s="259"/>
    </row>
    <row r="430" spans="1:9" s="2" customFormat="1" x14ac:dyDescent="0.25">
      <c r="A430" s="5"/>
      <c r="B430" s="6"/>
      <c r="C430" s="6"/>
      <c r="D430" s="6"/>
      <c r="E430" s="6"/>
      <c r="F430" s="6"/>
      <c r="G430" s="22"/>
      <c r="I430" s="259"/>
    </row>
    <row r="431" spans="1:9" s="2" customFormat="1" x14ac:dyDescent="0.25">
      <c r="A431" s="5"/>
      <c r="B431" s="6"/>
      <c r="C431" s="6"/>
      <c r="D431" s="6"/>
      <c r="E431" s="6"/>
      <c r="F431" s="6"/>
      <c r="G431" s="22"/>
      <c r="I431" s="259"/>
    </row>
    <row r="432" spans="1:9" s="2" customFormat="1" x14ac:dyDescent="0.25">
      <c r="A432" s="5"/>
      <c r="B432" s="6"/>
      <c r="C432" s="6"/>
      <c r="D432" s="6"/>
      <c r="E432" s="6"/>
      <c r="F432" s="6"/>
      <c r="G432" s="22"/>
      <c r="I432" s="259"/>
    </row>
    <row r="433" spans="1:9" s="2" customFormat="1" x14ac:dyDescent="0.25">
      <c r="A433" s="5"/>
      <c r="B433" s="6"/>
      <c r="C433" s="6"/>
      <c r="D433" s="6"/>
      <c r="E433" s="6"/>
      <c r="F433" s="6"/>
      <c r="G433" s="22"/>
      <c r="I433" s="259"/>
    </row>
    <row r="434" spans="1:9" s="13" customFormat="1" x14ac:dyDescent="0.25">
      <c r="A434" s="11"/>
      <c r="B434" s="4"/>
      <c r="C434" s="4"/>
      <c r="D434" s="4"/>
      <c r="E434" s="4"/>
      <c r="F434" s="4"/>
      <c r="G434" s="25"/>
      <c r="I434" s="261"/>
    </row>
    <row r="435" spans="1:9" s="2" customFormat="1" x14ac:dyDescent="0.25">
      <c r="A435" s="5"/>
      <c r="B435" s="6"/>
      <c r="C435" s="6"/>
      <c r="D435" s="6"/>
      <c r="E435" s="6"/>
      <c r="F435" s="6"/>
      <c r="G435" s="22"/>
      <c r="I435" s="259"/>
    </row>
    <row r="436" spans="1:9" s="2" customFormat="1" x14ac:dyDescent="0.25">
      <c r="A436" s="5"/>
      <c r="B436" s="6"/>
      <c r="C436" s="6"/>
      <c r="D436" s="6"/>
      <c r="E436" s="6"/>
      <c r="F436" s="6"/>
      <c r="G436" s="22"/>
      <c r="I436" s="259"/>
    </row>
    <row r="437" spans="1:9" s="2" customFormat="1" x14ac:dyDescent="0.25">
      <c r="A437" s="5"/>
      <c r="B437" s="6"/>
      <c r="C437" s="6"/>
      <c r="D437" s="6"/>
      <c r="E437" s="6"/>
      <c r="F437" s="6"/>
      <c r="G437" s="22"/>
      <c r="I437" s="259"/>
    </row>
    <row r="438" spans="1:9" s="2" customFormat="1" x14ac:dyDescent="0.25">
      <c r="A438" s="5"/>
      <c r="B438" s="6"/>
      <c r="C438" s="6"/>
      <c r="D438" s="6"/>
      <c r="E438" s="6"/>
      <c r="F438" s="6"/>
      <c r="G438" s="22"/>
      <c r="I438" s="259"/>
    </row>
    <row r="439" spans="1:9" s="2" customFormat="1" x14ac:dyDescent="0.25">
      <c r="A439" s="5"/>
      <c r="B439" s="6"/>
      <c r="C439" s="6"/>
      <c r="D439" s="6"/>
      <c r="E439" s="6"/>
      <c r="F439" s="6"/>
      <c r="G439" s="22"/>
      <c r="I439" s="259"/>
    </row>
    <row r="440" spans="1:9" s="2" customFormat="1" x14ac:dyDescent="0.25">
      <c r="A440" s="5"/>
      <c r="B440" s="6"/>
      <c r="C440" s="6"/>
      <c r="D440" s="6"/>
      <c r="E440" s="6"/>
      <c r="F440" s="6"/>
      <c r="G440" s="22"/>
      <c r="I440" s="259"/>
    </row>
    <row r="441" spans="1:9" s="2" customFormat="1" x14ac:dyDescent="0.25">
      <c r="A441" s="5"/>
      <c r="B441" s="6"/>
      <c r="C441" s="6"/>
      <c r="D441" s="6"/>
      <c r="E441" s="6"/>
      <c r="F441" s="6"/>
      <c r="G441" s="22"/>
      <c r="I441" s="259"/>
    </row>
    <row r="442" spans="1:9" s="2" customFormat="1" x14ac:dyDescent="0.25">
      <c r="A442" s="5"/>
      <c r="B442" s="6"/>
      <c r="C442" s="6"/>
      <c r="D442" s="6"/>
      <c r="E442" s="6"/>
      <c r="F442" s="6"/>
      <c r="G442" s="22"/>
      <c r="I442" s="259"/>
    </row>
    <row r="443" spans="1:9" s="2" customFormat="1" x14ac:dyDescent="0.25">
      <c r="A443" s="5"/>
      <c r="B443" s="6"/>
      <c r="C443" s="6"/>
      <c r="D443" s="6"/>
      <c r="E443" s="6"/>
      <c r="F443" s="6"/>
      <c r="G443" s="22"/>
      <c r="I443" s="259"/>
    </row>
    <row r="444" spans="1:9" s="2" customFormat="1" x14ac:dyDescent="0.25">
      <c r="A444" s="5"/>
      <c r="B444" s="6"/>
      <c r="C444" s="6"/>
      <c r="D444" s="6"/>
      <c r="E444" s="6"/>
      <c r="F444" s="6"/>
      <c r="G444" s="22"/>
      <c r="I444" s="259"/>
    </row>
    <row r="445" spans="1:9" s="2" customFormat="1" x14ac:dyDescent="0.25">
      <c r="A445" s="5"/>
      <c r="B445" s="6"/>
      <c r="C445" s="6"/>
      <c r="D445" s="6"/>
      <c r="E445" s="6"/>
      <c r="F445" s="6"/>
      <c r="G445" s="22"/>
      <c r="I445" s="259"/>
    </row>
    <row r="446" spans="1:9" s="2" customFormat="1" x14ac:dyDescent="0.25">
      <c r="A446" s="5"/>
      <c r="B446" s="6"/>
      <c r="C446" s="6"/>
      <c r="D446" s="6"/>
      <c r="E446" s="6"/>
      <c r="F446" s="6"/>
      <c r="G446" s="22"/>
      <c r="I446" s="259"/>
    </row>
    <row r="447" spans="1:9" s="2" customFormat="1" x14ac:dyDescent="0.25">
      <c r="A447" s="5"/>
      <c r="B447" s="6"/>
      <c r="C447" s="6"/>
      <c r="D447" s="6"/>
      <c r="E447" s="6"/>
      <c r="F447" s="6"/>
      <c r="G447" s="22"/>
      <c r="I447" s="259"/>
    </row>
    <row r="448" spans="1:9" s="2" customFormat="1" x14ac:dyDescent="0.25">
      <c r="A448" s="5"/>
      <c r="B448" s="6"/>
      <c r="C448" s="6"/>
      <c r="D448" s="6"/>
      <c r="E448" s="6"/>
      <c r="F448" s="6"/>
      <c r="G448" s="22"/>
      <c r="I448" s="259"/>
    </row>
    <row r="449" spans="1:9" s="2" customFormat="1" x14ac:dyDescent="0.25">
      <c r="A449" s="5"/>
      <c r="B449" s="6"/>
      <c r="C449" s="6"/>
      <c r="D449" s="6"/>
      <c r="E449" s="6"/>
      <c r="F449" s="6"/>
      <c r="G449" s="22"/>
      <c r="I449" s="259"/>
    </row>
    <row r="450" spans="1:9" s="2" customFormat="1" x14ac:dyDescent="0.25">
      <c r="A450" s="5"/>
      <c r="B450" s="6"/>
      <c r="C450" s="6"/>
      <c r="D450" s="6"/>
      <c r="E450" s="6"/>
      <c r="F450" s="6"/>
      <c r="G450" s="22"/>
      <c r="I450" s="259"/>
    </row>
    <row r="451" spans="1:9" s="2" customFormat="1" x14ac:dyDescent="0.25">
      <c r="A451" s="5"/>
      <c r="B451" s="6"/>
      <c r="C451" s="6"/>
      <c r="D451" s="6"/>
      <c r="E451" s="6"/>
      <c r="F451" s="6"/>
      <c r="G451" s="22"/>
      <c r="I451" s="259"/>
    </row>
    <row r="452" spans="1:9" s="2" customFormat="1" x14ac:dyDescent="0.25">
      <c r="A452" s="5"/>
      <c r="B452" s="6"/>
      <c r="C452" s="6"/>
      <c r="D452" s="6"/>
      <c r="E452" s="6"/>
      <c r="F452" s="6"/>
      <c r="G452" s="22"/>
      <c r="I452" s="259"/>
    </row>
    <row r="453" spans="1:9" s="2" customFormat="1" x14ac:dyDescent="0.25">
      <c r="A453" s="5"/>
      <c r="B453" s="6"/>
      <c r="C453" s="6"/>
      <c r="D453" s="6"/>
      <c r="E453" s="6"/>
      <c r="F453" s="6"/>
      <c r="G453" s="22"/>
      <c r="I453" s="259"/>
    </row>
    <row r="454" spans="1:9" s="2" customFormat="1" x14ac:dyDescent="0.25">
      <c r="A454" s="5"/>
      <c r="B454" s="6"/>
      <c r="C454" s="6"/>
      <c r="D454" s="6"/>
      <c r="E454" s="6"/>
      <c r="F454" s="6"/>
      <c r="G454" s="22"/>
      <c r="I454" s="259"/>
    </row>
    <row r="455" spans="1:9" s="2" customFormat="1" x14ac:dyDescent="0.25">
      <c r="A455" s="5"/>
      <c r="B455" s="6"/>
      <c r="C455" s="6"/>
      <c r="D455" s="6"/>
      <c r="E455" s="6"/>
      <c r="F455" s="6"/>
      <c r="G455" s="22"/>
      <c r="I455" s="259"/>
    </row>
    <row r="456" spans="1:9" s="2" customFormat="1" x14ac:dyDescent="0.25">
      <c r="A456" s="5"/>
      <c r="B456" s="6"/>
      <c r="C456" s="6"/>
      <c r="D456" s="6"/>
      <c r="E456" s="77"/>
      <c r="F456" s="6"/>
      <c r="G456" s="78"/>
      <c r="I456" s="259"/>
    </row>
    <row r="457" spans="1:9" s="2" customFormat="1" x14ac:dyDescent="0.25">
      <c r="A457" s="5"/>
      <c r="B457" s="6"/>
      <c r="C457" s="6"/>
      <c r="D457" s="6"/>
      <c r="E457" s="77"/>
      <c r="F457" s="6"/>
      <c r="G457" s="78"/>
      <c r="I457" s="259"/>
    </row>
    <row r="458" spans="1:9" s="2" customFormat="1" x14ac:dyDescent="0.25">
      <c r="A458" s="5"/>
      <c r="B458" s="6"/>
      <c r="C458" s="6"/>
      <c r="D458" s="6"/>
      <c r="E458" s="6"/>
      <c r="F458" s="6"/>
      <c r="G458" s="22"/>
      <c r="I458" s="259"/>
    </row>
    <row r="459" spans="1:9" s="2" customFormat="1" x14ac:dyDescent="0.25">
      <c r="A459" s="5"/>
      <c r="B459" s="6"/>
      <c r="C459" s="6"/>
      <c r="D459" s="6"/>
      <c r="E459" s="77"/>
      <c r="F459" s="6"/>
      <c r="G459" s="78"/>
      <c r="I459" s="259"/>
    </row>
    <row r="460" spans="1:9" s="2" customFormat="1" x14ac:dyDescent="0.25">
      <c r="A460" s="5"/>
      <c r="B460" s="6"/>
      <c r="C460" s="6"/>
      <c r="D460" s="6"/>
      <c r="E460" s="77"/>
      <c r="F460" s="6"/>
      <c r="G460" s="78"/>
      <c r="I460" s="259"/>
    </row>
    <row r="461" spans="1:9" s="2" customFormat="1" x14ac:dyDescent="0.25">
      <c r="A461" s="5"/>
      <c r="B461" s="6"/>
      <c r="C461" s="6"/>
      <c r="D461" s="6"/>
      <c r="E461" s="6"/>
      <c r="F461" s="6"/>
      <c r="G461" s="22"/>
      <c r="I461" s="259"/>
    </row>
    <row r="462" spans="1:9" s="2" customFormat="1" x14ac:dyDescent="0.25">
      <c r="A462" s="5"/>
      <c r="B462" s="6"/>
      <c r="C462" s="6"/>
      <c r="D462" s="6"/>
      <c r="E462" s="6"/>
      <c r="F462" s="6"/>
      <c r="G462" s="22"/>
      <c r="I462" s="259"/>
    </row>
    <row r="463" spans="1:9" s="2" customFormat="1" x14ac:dyDescent="0.25">
      <c r="A463" s="5"/>
      <c r="B463" s="6"/>
      <c r="C463" s="6"/>
      <c r="D463" s="6"/>
      <c r="E463" s="6"/>
      <c r="F463" s="6"/>
      <c r="G463" s="22"/>
      <c r="I463" s="259"/>
    </row>
    <row r="464" spans="1:9" s="13" customFormat="1" x14ac:dyDescent="0.25">
      <c r="A464" s="11"/>
      <c r="B464" s="4"/>
      <c r="C464" s="4"/>
      <c r="D464" s="4"/>
      <c r="E464" s="4"/>
      <c r="F464" s="4"/>
      <c r="G464" s="25"/>
      <c r="I464" s="261"/>
    </row>
    <row r="465" spans="1:9" s="2" customFormat="1" x14ac:dyDescent="0.25">
      <c r="A465" s="5"/>
      <c r="B465" s="6"/>
      <c r="C465" s="6"/>
      <c r="D465" s="6"/>
      <c r="E465" s="6"/>
      <c r="F465" s="6"/>
      <c r="G465" s="22"/>
      <c r="I465" s="259"/>
    </row>
    <row r="466" spans="1:9" s="2" customFormat="1" x14ac:dyDescent="0.25">
      <c r="A466" s="5"/>
      <c r="B466" s="6"/>
      <c r="C466" s="6"/>
      <c r="D466" s="6"/>
      <c r="E466" s="6"/>
      <c r="F466" s="6"/>
      <c r="G466" s="22"/>
      <c r="I466" s="259"/>
    </row>
    <row r="467" spans="1:9" s="2" customFormat="1" x14ac:dyDescent="0.25">
      <c r="A467" s="5"/>
      <c r="B467" s="6"/>
      <c r="C467" s="6"/>
      <c r="D467" s="6"/>
      <c r="E467" s="6"/>
      <c r="F467" s="6"/>
      <c r="G467" s="6"/>
      <c r="I467" s="259"/>
    </row>
    <row r="468" spans="1:9" s="2" customFormat="1" x14ac:dyDescent="0.25">
      <c r="A468" s="5"/>
      <c r="B468" s="6"/>
      <c r="C468" s="6"/>
      <c r="D468" s="6"/>
      <c r="E468" s="53"/>
      <c r="F468" s="54"/>
      <c r="G468" s="54"/>
      <c r="I468" s="259"/>
    </row>
    <row r="469" spans="1:9" s="2" customFormat="1" x14ac:dyDescent="0.25">
      <c r="A469" s="5"/>
      <c r="B469" s="6"/>
      <c r="C469" s="6"/>
      <c r="D469" s="6"/>
      <c r="E469" s="54"/>
      <c r="F469" s="54"/>
      <c r="G469" s="54"/>
      <c r="I469" s="259"/>
    </row>
    <row r="470" spans="1:9" s="2" customFormat="1" x14ac:dyDescent="0.25">
      <c r="A470" s="5"/>
      <c r="B470" s="6"/>
      <c r="C470" s="6"/>
      <c r="D470" s="6"/>
      <c r="E470" s="6"/>
      <c r="F470" s="56"/>
      <c r="G470" s="56"/>
      <c r="I470" s="259"/>
    </row>
    <row r="471" spans="1:9" s="2" customFormat="1" x14ac:dyDescent="0.25">
      <c r="A471" s="5"/>
      <c r="B471" s="6"/>
      <c r="C471" s="6"/>
      <c r="D471" s="6"/>
      <c r="E471" s="6"/>
      <c r="F471" s="6"/>
      <c r="G471" s="6"/>
      <c r="I471" s="259"/>
    </row>
    <row r="472" spans="1:9" s="2" customFormat="1" x14ac:dyDescent="0.25">
      <c r="A472" s="5"/>
      <c r="B472" s="6"/>
      <c r="C472" s="6"/>
      <c r="D472" s="6"/>
      <c r="E472" s="6"/>
      <c r="F472" s="6"/>
      <c r="G472" s="6"/>
      <c r="I472" s="259"/>
    </row>
    <row r="473" spans="1:9" s="2" customFormat="1" x14ac:dyDescent="0.25">
      <c r="A473" s="5"/>
      <c r="B473" s="6"/>
      <c r="C473" s="6"/>
      <c r="D473" s="6"/>
      <c r="E473" s="55"/>
      <c r="F473" s="12"/>
      <c r="G473" s="12"/>
      <c r="I473" s="259"/>
    </row>
    <row r="474" spans="1:9" s="2" customFormat="1" x14ac:dyDescent="0.25">
      <c r="A474" s="5"/>
      <c r="B474" s="6"/>
      <c r="C474" s="6"/>
      <c r="D474" s="6"/>
      <c r="E474" s="27"/>
      <c r="F474" s="7"/>
      <c r="G474" s="7"/>
      <c r="I474" s="259"/>
    </row>
    <row r="475" spans="1:9" s="2" customFormat="1" x14ac:dyDescent="0.25">
      <c r="A475" s="5"/>
      <c r="B475" s="6"/>
      <c r="C475" s="6"/>
      <c r="D475" s="6"/>
      <c r="E475" s="7"/>
      <c r="F475" s="7"/>
      <c r="G475" s="7"/>
      <c r="I475" s="259"/>
    </row>
    <row r="476" spans="1:9" s="2" customFormat="1" x14ac:dyDescent="0.25">
      <c r="A476" s="5"/>
      <c r="B476" s="6"/>
      <c r="C476" s="6"/>
      <c r="D476" s="6"/>
      <c r="E476" s="7"/>
      <c r="F476" s="7"/>
      <c r="G476" s="7"/>
      <c r="I476" s="259"/>
    </row>
    <row r="477" spans="1:9" s="2" customFormat="1" x14ac:dyDescent="0.25">
      <c r="A477" s="5"/>
      <c r="B477" s="6"/>
      <c r="C477" s="6"/>
      <c r="D477" s="6"/>
      <c r="E477" s="7"/>
      <c r="F477" s="7"/>
      <c r="G477" s="7"/>
      <c r="I477" s="259"/>
    </row>
    <row r="478" spans="1:9" s="2" customFormat="1" x14ac:dyDescent="0.25">
      <c r="A478" s="5"/>
      <c r="B478" s="6"/>
      <c r="C478" s="6"/>
      <c r="D478" s="6"/>
      <c r="E478" s="7"/>
      <c r="F478" s="7"/>
      <c r="G478" s="7"/>
      <c r="I478" s="259"/>
    </row>
    <row r="479" spans="1:9" s="2" customFormat="1" x14ac:dyDescent="0.25">
      <c r="A479" s="5"/>
      <c r="B479" s="6"/>
      <c r="C479" s="6"/>
      <c r="D479" s="6"/>
      <c r="E479" s="7"/>
      <c r="F479" s="7"/>
      <c r="G479" s="7"/>
      <c r="I479" s="259"/>
    </row>
    <row r="480" spans="1:9" s="2" customFormat="1" x14ac:dyDescent="0.25">
      <c r="A480" s="5"/>
      <c r="B480" s="6"/>
      <c r="C480" s="6"/>
      <c r="D480" s="6"/>
      <c r="E480" s="7"/>
      <c r="F480" s="7"/>
      <c r="G480" s="7"/>
      <c r="I480" s="259"/>
    </row>
    <row r="481" spans="1:9" s="2" customFormat="1" x14ac:dyDescent="0.25">
      <c r="A481" s="5"/>
      <c r="B481" s="6"/>
      <c r="C481" s="6"/>
      <c r="D481" s="6"/>
      <c r="E481" s="7"/>
      <c r="F481" s="7"/>
      <c r="G481" s="7"/>
      <c r="I481" s="259"/>
    </row>
    <row r="482" spans="1:9" s="2" customFormat="1" x14ac:dyDescent="0.25">
      <c r="A482" s="11"/>
      <c r="B482" s="4"/>
      <c r="C482" s="4"/>
      <c r="D482" s="4"/>
      <c r="E482" s="57"/>
      <c r="F482" s="7"/>
      <c r="G482" s="7"/>
      <c r="I482" s="259"/>
    </row>
    <row r="483" spans="1:9" s="2" customFormat="1" x14ac:dyDescent="0.25">
      <c r="A483" s="5"/>
      <c r="B483" s="6"/>
      <c r="C483" s="6"/>
      <c r="D483" s="6"/>
      <c r="E483" s="7"/>
      <c r="F483" s="7"/>
      <c r="G483" s="7"/>
      <c r="I483" s="259"/>
    </row>
    <row r="484" spans="1:9" s="2" customFormat="1" x14ac:dyDescent="0.25">
      <c r="A484" s="5"/>
      <c r="B484" s="6"/>
      <c r="C484" s="6"/>
      <c r="D484" s="6"/>
      <c r="E484" s="7"/>
      <c r="F484" s="7"/>
      <c r="G484" s="7"/>
      <c r="I484" s="259"/>
    </row>
    <row r="485" spans="1:9" s="2" customFormat="1" x14ac:dyDescent="0.25">
      <c r="A485" s="5"/>
      <c r="B485" s="6"/>
      <c r="C485" s="6"/>
      <c r="D485" s="6"/>
      <c r="E485" s="7"/>
      <c r="F485" s="7"/>
      <c r="G485" s="7"/>
      <c r="I485" s="259"/>
    </row>
    <row r="486" spans="1:9" s="2" customFormat="1" x14ac:dyDescent="0.25">
      <c r="A486" s="5"/>
      <c r="B486" s="6"/>
      <c r="C486" s="6"/>
      <c r="D486" s="6"/>
      <c r="E486" s="7"/>
      <c r="F486" s="7"/>
      <c r="G486" s="7"/>
      <c r="I486" s="259"/>
    </row>
    <row r="487" spans="1:9" s="2" customFormat="1" x14ac:dyDescent="0.25">
      <c r="A487" s="5"/>
      <c r="B487" s="6"/>
      <c r="C487" s="6"/>
      <c r="D487" s="6"/>
      <c r="E487" s="7"/>
      <c r="F487" s="7"/>
      <c r="G487" s="7"/>
      <c r="I487" s="259"/>
    </row>
    <row r="488" spans="1:9" s="2" customFormat="1" x14ac:dyDescent="0.25">
      <c r="A488" s="5"/>
      <c r="B488" s="6"/>
      <c r="C488" s="6"/>
      <c r="D488" s="6"/>
      <c r="E488" s="7"/>
      <c r="F488" s="7"/>
      <c r="G488" s="7"/>
      <c r="I488" s="259"/>
    </row>
    <row r="489" spans="1:9" s="2" customFormat="1" x14ac:dyDescent="0.25">
      <c r="A489" s="11"/>
      <c r="B489" s="4"/>
      <c r="C489" s="4"/>
      <c r="D489" s="4"/>
      <c r="E489" s="57"/>
      <c r="F489" s="7"/>
      <c r="G489" s="7"/>
      <c r="I489" s="259"/>
    </row>
    <row r="490" spans="1:9" s="2" customFormat="1" x14ac:dyDescent="0.25">
      <c r="A490" s="5"/>
      <c r="B490" s="6"/>
      <c r="C490" s="6"/>
      <c r="D490" s="6"/>
      <c r="E490" s="7"/>
      <c r="F490" s="6"/>
      <c r="G490" s="6"/>
      <c r="I490" s="259"/>
    </row>
    <row r="491" spans="1:9" s="2" customFormat="1" x14ac:dyDescent="0.25">
      <c r="A491" s="5"/>
      <c r="B491" s="6"/>
      <c r="C491" s="6"/>
      <c r="D491" s="6"/>
      <c r="E491" s="7"/>
      <c r="F491" s="6"/>
      <c r="G491" s="6"/>
      <c r="I491" s="259"/>
    </row>
    <row r="492" spans="1:9" s="2" customFormat="1" x14ac:dyDescent="0.25">
      <c r="A492" s="5"/>
      <c r="B492" s="6"/>
      <c r="C492" s="6"/>
      <c r="D492" s="6"/>
      <c r="E492" s="7"/>
      <c r="F492" s="6"/>
      <c r="G492" s="6"/>
      <c r="I492" s="259"/>
    </row>
    <row r="493" spans="1:9" s="2" customFormat="1" x14ac:dyDescent="0.25">
      <c r="A493" s="5"/>
      <c r="B493" s="6"/>
      <c r="C493" s="6"/>
      <c r="D493" s="6"/>
      <c r="E493" s="7"/>
      <c r="F493" s="6"/>
      <c r="G493" s="6"/>
      <c r="I493" s="259"/>
    </row>
    <row r="494" spans="1:9" s="2" customFormat="1" x14ac:dyDescent="0.25">
      <c r="A494" s="5"/>
      <c r="B494" s="6"/>
      <c r="C494" s="6"/>
      <c r="D494" s="6"/>
      <c r="E494" s="7"/>
      <c r="F494" s="6"/>
      <c r="G494" s="22"/>
      <c r="I494" s="259"/>
    </row>
    <row r="495" spans="1:9" s="2" customFormat="1" x14ac:dyDescent="0.25">
      <c r="A495" s="5"/>
      <c r="B495" s="6"/>
      <c r="C495" s="6"/>
      <c r="D495" s="6"/>
      <c r="E495" s="6"/>
      <c r="F495" s="6"/>
      <c r="G495" s="22"/>
      <c r="I495" s="259"/>
    </row>
    <row r="496" spans="1:9" s="2" customFormat="1" x14ac:dyDescent="0.25">
      <c r="A496" s="11"/>
      <c r="B496" s="4"/>
      <c r="C496" s="4"/>
      <c r="D496" s="4"/>
      <c r="E496" s="4"/>
      <c r="F496" s="6"/>
      <c r="G496" s="22"/>
      <c r="I496" s="259"/>
    </row>
    <row r="497" spans="1:9" s="2" customFormat="1" x14ac:dyDescent="0.25">
      <c r="A497" s="5"/>
      <c r="B497" s="6"/>
      <c r="C497" s="6"/>
      <c r="D497" s="6"/>
      <c r="E497" s="6"/>
      <c r="F497" s="6"/>
      <c r="G497" s="22"/>
      <c r="I497" s="259"/>
    </row>
    <row r="498" spans="1:9" s="2" customFormat="1" x14ac:dyDescent="0.25">
      <c r="A498" s="5"/>
      <c r="B498" s="6"/>
      <c r="C498" s="6"/>
      <c r="D498" s="6"/>
      <c r="E498" s="6"/>
      <c r="F498" s="6"/>
      <c r="G498" s="22"/>
      <c r="I498" s="259"/>
    </row>
    <row r="499" spans="1:9" s="2" customFormat="1" x14ac:dyDescent="0.25">
      <c r="A499" s="5"/>
      <c r="B499" s="6"/>
      <c r="C499" s="6"/>
      <c r="D499" s="6"/>
      <c r="E499" s="6"/>
      <c r="F499" s="6"/>
      <c r="G499" s="22"/>
      <c r="I499" s="259"/>
    </row>
    <row r="500" spans="1:9" s="2" customFormat="1" x14ac:dyDescent="0.25">
      <c r="A500" s="5"/>
      <c r="B500" s="6"/>
      <c r="C500" s="6"/>
      <c r="D500" s="6"/>
      <c r="E500" s="6"/>
      <c r="F500" s="6"/>
      <c r="G500" s="22"/>
      <c r="I500" s="259"/>
    </row>
    <row r="501" spans="1:9" s="2" customFormat="1" x14ac:dyDescent="0.25">
      <c r="A501" s="11"/>
      <c r="B501" s="4"/>
      <c r="C501" s="4"/>
      <c r="D501" s="4"/>
      <c r="E501" s="4"/>
      <c r="F501" s="6"/>
      <c r="G501" s="22"/>
      <c r="I501" s="259"/>
    </row>
    <row r="502" spans="1:9" s="2" customFormat="1" x14ac:dyDescent="0.25">
      <c r="A502" s="5"/>
      <c r="B502" s="6"/>
      <c r="C502" s="6"/>
      <c r="D502" s="6"/>
      <c r="E502" s="6"/>
      <c r="F502" s="6"/>
      <c r="G502" s="22"/>
      <c r="I502" s="259"/>
    </row>
    <row r="503" spans="1:9" s="2" customFormat="1" x14ac:dyDescent="0.25">
      <c r="A503" s="5"/>
      <c r="B503" s="6"/>
      <c r="C503" s="6"/>
      <c r="D503" s="6"/>
      <c r="E503" s="6"/>
      <c r="F503" s="6"/>
      <c r="G503" s="22"/>
      <c r="I503" s="259"/>
    </row>
    <row r="504" spans="1:9" s="2" customFormat="1" x14ac:dyDescent="0.25">
      <c r="A504" s="5"/>
      <c r="B504" s="6"/>
      <c r="C504" s="6"/>
      <c r="D504" s="6"/>
      <c r="E504" s="6"/>
      <c r="F504" s="6"/>
      <c r="G504" s="22"/>
      <c r="I504" s="259"/>
    </row>
    <row r="505" spans="1:9" s="2" customFormat="1" x14ac:dyDescent="0.25">
      <c r="A505" s="5"/>
      <c r="B505" s="6"/>
      <c r="C505" s="6"/>
      <c r="D505" s="6"/>
      <c r="E505" s="6"/>
      <c r="F505" s="6"/>
      <c r="G505" s="22"/>
      <c r="I505" s="259"/>
    </row>
    <row r="506" spans="1:9" s="2" customFormat="1" x14ac:dyDescent="0.25">
      <c r="A506" s="5"/>
      <c r="B506" s="6"/>
      <c r="C506" s="6"/>
      <c r="D506" s="6"/>
      <c r="E506" s="6"/>
      <c r="F506" s="6"/>
      <c r="G506" s="22"/>
      <c r="I506" s="259"/>
    </row>
    <row r="507" spans="1:9" s="2" customFormat="1" x14ac:dyDescent="0.25">
      <c r="A507" s="5"/>
      <c r="B507" s="6"/>
      <c r="C507" s="6"/>
      <c r="D507" s="6"/>
      <c r="E507" s="6"/>
      <c r="F507" s="6"/>
      <c r="G507" s="22"/>
      <c r="I507" s="259"/>
    </row>
    <row r="508" spans="1:9" s="2" customFormat="1" x14ac:dyDescent="0.25">
      <c r="A508" s="5"/>
      <c r="B508" s="6"/>
      <c r="C508" s="6"/>
      <c r="D508" s="6"/>
      <c r="E508" s="6"/>
      <c r="F508" s="6"/>
      <c r="G508" s="22"/>
      <c r="I508" s="259"/>
    </row>
    <row r="509" spans="1:9" s="2" customFormat="1" x14ac:dyDescent="0.25">
      <c r="A509" s="5"/>
      <c r="B509" s="6"/>
      <c r="C509" s="6"/>
      <c r="D509" s="6"/>
      <c r="E509" s="6"/>
      <c r="F509" s="6"/>
      <c r="G509" s="22"/>
      <c r="I509" s="259"/>
    </row>
    <row r="510" spans="1:9" s="2" customFormat="1" x14ac:dyDescent="0.25">
      <c r="A510" s="5"/>
      <c r="B510" s="6"/>
      <c r="C510" s="6"/>
      <c r="D510" s="6"/>
      <c r="E510" s="6"/>
      <c r="F510" s="6"/>
      <c r="G510" s="22"/>
      <c r="I510" s="259"/>
    </row>
    <row r="511" spans="1:9" s="2" customFormat="1" x14ac:dyDescent="0.25">
      <c r="A511" s="5"/>
      <c r="B511" s="6"/>
      <c r="C511" s="5"/>
      <c r="D511" s="5"/>
      <c r="E511" s="6"/>
      <c r="F511" s="6"/>
      <c r="G511" s="21"/>
      <c r="I511" s="259"/>
    </row>
    <row r="512" spans="1:9" s="2" customFormat="1" x14ac:dyDescent="0.25">
      <c r="A512" s="5"/>
      <c r="B512" s="6"/>
      <c r="C512" s="5"/>
      <c r="D512" s="307"/>
      <c r="E512" s="307"/>
      <c r="F512" s="6"/>
      <c r="G512" s="21"/>
      <c r="I512" s="259"/>
    </row>
    <row r="513" spans="1:9" s="2" customFormat="1" x14ac:dyDescent="0.25">
      <c r="A513" s="5"/>
      <c r="B513" s="6"/>
      <c r="C513" s="5"/>
      <c r="D513" s="6"/>
      <c r="E513" s="6"/>
      <c r="F513" s="6"/>
      <c r="G513" s="21"/>
      <c r="I513" s="259"/>
    </row>
    <row r="514" spans="1:9" s="2" customFormat="1" x14ac:dyDescent="0.25">
      <c r="A514" s="5"/>
      <c r="B514" s="6"/>
      <c r="C514" s="5"/>
      <c r="D514" s="6"/>
      <c r="E514" s="6"/>
      <c r="F514" s="6"/>
      <c r="G514" s="21"/>
      <c r="I514" s="259"/>
    </row>
    <row r="515" spans="1:9" s="2" customFormat="1" x14ac:dyDescent="0.25">
      <c r="A515" s="5"/>
      <c r="B515" s="6"/>
      <c r="C515" s="5"/>
      <c r="D515" s="6"/>
      <c r="E515" s="6"/>
      <c r="F515" s="6"/>
      <c r="G515" s="21"/>
      <c r="I515" s="259"/>
    </row>
    <row r="516" spans="1:9" s="2" customFormat="1" x14ac:dyDescent="0.25">
      <c r="A516" s="5"/>
      <c r="B516" s="6"/>
      <c r="C516" s="5"/>
      <c r="D516" s="6"/>
      <c r="E516" s="6"/>
      <c r="F516" s="6"/>
      <c r="G516" s="21"/>
      <c r="I516" s="259"/>
    </row>
    <row r="517" spans="1:9" s="2" customFormat="1" x14ac:dyDescent="0.25">
      <c r="A517" s="5"/>
      <c r="B517" s="6"/>
      <c r="C517" s="5"/>
      <c r="D517" s="6"/>
      <c r="E517" s="6"/>
      <c r="F517" s="6"/>
      <c r="G517" s="21"/>
      <c r="I517" s="259"/>
    </row>
    <row r="518" spans="1:9" s="2" customFormat="1" x14ac:dyDescent="0.25">
      <c r="A518" s="5"/>
      <c r="B518" s="6"/>
      <c r="C518" s="5"/>
      <c r="D518" s="6"/>
      <c r="E518" s="6"/>
      <c r="F518" s="6"/>
      <c r="G518" s="21"/>
      <c r="I518" s="259"/>
    </row>
    <row r="519" spans="1:9" s="2" customFormat="1" x14ac:dyDescent="0.25">
      <c r="A519" s="5"/>
      <c r="B519" s="6"/>
      <c r="C519" s="6"/>
      <c r="D519" s="6"/>
      <c r="E519" s="6"/>
      <c r="F519" s="6"/>
      <c r="G519" s="21"/>
      <c r="I519" s="259"/>
    </row>
    <row r="520" spans="1:9" s="2" customFormat="1" x14ac:dyDescent="0.25">
      <c r="A520" s="5"/>
      <c r="B520" s="6"/>
      <c r="C520" s="6"/>
      <c r="D520" s="6"/>
      <c r="E520" s="9"/>
      <c r="F520" s="9"/>
      <c r="G520" s="22"/>
      <c r="I520" s="259"/>
    </row>
    <row r="521" spans="1:9" s="2" customFormat="1" x14ac:dyDescent="0.25">
      <c r="A521" s="5"/>
      <c r="B521" s="6"/>
      <c r="C521" s="6"/>
      <c r="D521" s="6"/>
      <c r="E521" s="9"/>
      <c r="F521" s="9"/>
      <c r="G521" s="22"/>
      <c r="I521" s="259"/>
    </row>
    <row r="522" spans="1:9" s="2" customFormat="1" x14ac:dyDescent="0.25">
      <c r="A522" s="5"/>
      <c r="B522" s="6"/>
      <c r="C522" s="6"/>
      <c r="D522" s="6"/>
      <c r="E522" s="9"/>
      <c r="F522" s="9"/>
      <c r="G522" s="23"/>
      <c r="I522" s="259"/>
    </row>
    <row r="523" spans="1:9" s="2" customFormat="1" x14ac:dyDescent="0.25">
      <c r="A523" s="5"/>
      <c r="B523" s="6"/>
      <c r="C523" s="6"/>
      <c r="D523" s="6"/>
      <c r="E523" s="9"/>
      <c r="F523" s="9"/>
      <c r="G523" s="23"/>
      <c r="I523" s="259"/>
    </row>
    <row r="524" spans="1:9" s="2" customFormat="1" x14ac:dyDescent="0.25">
      <c r="A524" s="5"/>
      <c r="B524" s="6"/>
      <c r="C524" s="6"/>
      <c r="D524" s="6"/>
      <c r="E524" s="9"/>
      <c r="F524" s="9"/>
      <c r="G524" s="22"/>
      <c r="I524" s="259"/>
    </row>
    <row r="525" spans="1:9" s="2" customFormat="1" x14ac:dyDescent="0.25">
      <c r="A525" s="5"/>
      <c r="B525" s="6"/>
      <c r="C525" s="6"/>
      <c r="D525" s="6"/>
      <c r="E525" s="9"/>
      <c r="F525" s="9"/>
      <c r="G525" s="22"/>
      <c r="I525" s="259"/>
    </row>
    <row r="526" spans="1:9" s="2" customFormat="1" x14ac:dyDescent="0.25">
      <c r="A526" s="5"/>
      <c r="B526" s="6"/>
      <c r="C526" s="6"/>
      <c r="D526" s="6"/>
      <c r="E526" s="9"/>
      <c r="F526" s="9"/>
      <c r="G526" s="22"/>
      <c r="I526" s="259"/>
    </row>
    <row r="527" spans="1:9" s="2" customFormat="1" x14ac:dyDescent="0.25">
      <c r="A527" s="5"/>
      <c r="B527" s="6"/>
      <c r="C527" s="6"/>
      <c r="D527" s="6"/>
      <c r="E527" s="9"/>
      <c r="F527" s="9"/>
      <c r="G527" s="23"/>
      <c r="I527" s="259"/>
    </row>
    <row r="528" spans="1:9" s="2" customFormat="1" x14ac:dyDescent="0.25">
      <c r="A528" s="5"/>
      <c r="B528" s="6"/>
      <c r="C528" s="6"/>
      <c r="D528" s="6"/>
      <c r="E528" s="9"/>
      <c r="F528" s="9"/>
      <c r="G528" s="22"/>
      <c r="I528" s="259"/>
    </row>
    <row r="529" spans="1:9" s="2" customFormat="1" x14ac:dyDescent="0.25">
      <c r="A529" s="5"/>
      <c r="B529" s="6"/>
      <c r="C529" s="6"/>
      <c r="D529" s="6"/>
      <c r="E529" s="9"/>
      <c r="F529" s="9"/>
      <c r="G529" s="22"/>
      <c r="I529" s="259"/>
    </row>
    <row r="530" spans="1:9" s="2" customFormat="1" x14ac:dyDescent="0.25">
      <c r="A530" s="5"/>
      <c r="B530" s="6"/>
      <c r="C530" s="6"/>
      <c r="D530" s="6"/>
      <c r="E530" s="9"/>
      <c r="F530" s="9"/>
      <c r="G530" s="22"/>
      <c r="I530" s="259"/>
    </row>
    <row r="531" spans="1:9" s="2" customFormat="1" x14ac:dyDescent="0.25">
      <c r="A531" s="5"/>
      <c r="B531" s="6"/>
      <c r="C531" s="6"/>
      <c r="D531" s="6"/>
      <c r="E531" s="9"/>
      <c r="F531" s="9"/>
      <c r="G531" s="22"/>
      <c r="I531" s="259"/>
    </row>
    <row r="532" spans="1:9" s="2" customFormat="1" x14ac:dyDescent="0.25">
      <c r="A532" s="5"/>
      <c r="B532" s="6"/>
      <c r="C532" s="6"/>
      <c r="D532" s="6"/>
      <c r="E532" s="9"/>
      <c r="F532" s="9"/>
      <c r="G532" s="22"/>
      <c r="I532" s="259"/>
    </row>
    <row r="533" spans="1:9" s="2" customFormat="1" x14ac:dyDescent="0.25">
      <c r="A533" s="5"/>
      <c r="B533" s="6"/>
      <c r="C533" s="6"/>
      <c r="D533" s="6"/>
      <c r="E533" s="9"/>
      <c r="F533" s="9"/>
      <c r="G533" s="22"/>
      <c r="I533" s="259"/>
    </row>
    <row r="534" spans="1:9" s="2" customFormat="1" x14ac:dyDescent="0.25">
      <c r="A534" s="5"/>
      <c r="B534" s="6"/>
      <c r="C534" s="6"/>
      <c r="D534" s="6"/>
      <c r="E534" s="9"/>
      <c r="F534" s="9"/>
      <c r="G534" s="22"/>
      <c r="I534" s="259"/>
    </row>
    <row r="535" spans="1:9" s="2" customFormat="1" x14ac:dyDescent="0.25">
      <c r="A535" s="5"/>
      <c r="B535" s="6"/>
      <c r="C535" s="6"/>
      <c r="D535" s="6"/>
      <c r="E535" s="9"/>
      <c r="F535" s="9"/>
      <c r="G535" s="22"/>
      <c r="I535" s="259"/>
    </row>
    <row r="536" spans="1:9" s="2" customFormat="1" x14ac:dyDescent="0.25">
      <c r="A536" s="5"/>
      <c r="B536" s="6"/>
      <c r="C536" s="6"/>
      <c r="D536" s="6"/>
      <c r="E536" s="16"/>
      <c r="F536" s="16"/>
      <c r="G536" s="22"/>
      <c r="I536" s="259"/>
    </row>
    <row r="537" spans="1:9" s="2" customFormat="1" x14ac:dyDescent="0.25">
      <c r="A537" s="5"/>
      <c r="B537" s="6"/>
      <c r="C537" s="6"/>
      <c r="D537" s="6"/>
      <c r="E537" s="9"/>
      <c r="F537" s="9"/>
      <c r="G537" s="22"/>
      <c r="I537" s="259"/>
    </row>
    <row r="538" spans="1:9" s="2" customFormat="1" x14ac:dyDescent="0.25">
      <c r="A538" s="5"/>
      <c r="B538" s="6"/>
      <c r="C538" s="6"/>
      <c r="D538" s="6"/>
      <c r="E538" s="9"/>
      <c r="F538" s="9"/>
      <c r="G538" s="23"/>
      <c r="I538" s="259"/>
    </row>
    <row r="539" spans="1:9" s="2" customFormat="1" x14ac:dyDescent="0.25">
      <c r="A539" s="5"/>
      <c r="B539" s="6"/>
      <c r="C539" s="6"/>
      <c r="D539" s="6"/>
      <c r="E539" s="9"/>
      <c r="F539" s="9"/>
      <c r="G539" s="23"/>
      <c r="I539" s="259"/>
    </row>
    <row r="540" spans="1:9" s="2" customFormat="1" x14ac:dyDescent="0.25">
      <c r="A540" s="5"/>
      <c r="B540" s="6"/>
      <c r="C540" s="6"/>
      <c r="D540" s="6"/>
      <c r="E540" s="9"/>
      <c r="F540" s="9"/>
      <c r="G540" s="23"/>
      <c r="I540" s="259"/>
    </row>
    <row r="541" spans="1:9" s="2" customFormat="1" x14ac:dyDescent="0.25">
      <c r="A541" s="5"/>
      <c r="B541" s="6"/>
      <c r="C541" s="6"/>
      <c r="D541" s="6"/>
      <c r="E541" s="9"/>
      <c r="F541" s="9"/>
      <c r="G541" s="23"/>
      <c r="I541" s="259"/>
    </row>
    <row r="542" spans="1:9" s="2" customFormat="1" x14ac:dyDescent="0.25">
      <c r="A542" s="5"/>
      <c r="B542" s="6"/>
      <c r="C542" s="6"/>
      <c r="D542" s="17"/>
      <c r="E542" s="8"/>
      <c r="F542" s="8"/>
      <c r="G542" s="22"/>
      <c r="I542" s="259"/>
    </row>
    <row r="543" spans="1:9" s="2" customFormat="1" x14ac:dyDescent="0.25">
      <c r="A543" s="5"/>
      <c r="B543" s="6"/>
      <c r="C543" s="6"/>
      <c r="D543" s="17"/>
      <c r="E543" s="8"/>
      <c r="F543" s="8"/>
      <c r="G543" s="22"/>
      <c r="I543" s="259"/>
    </row>
    <row r="544" spans="1:9" s="2" customFormat="1" x14ac:dyDescent="0.25">
      <c r="A544" s="5"/>
      <c r="B544" s="6"/>
      <c r="C544" s="6"/>
      <c r="D544" s="17"/>
      <c r="E544" s="6"/>
      <c r="F544" s="6"/>
      <c r="G544" s="23"/>
      <c r="I544" s="259"/>
    </row>
    <row r="545" spans="1:9" s="2" customFormat="1" x14ac:dyDescent="0.25">
      <c r="A545" s="5"/>
      <c r="B545" s="6"/>
      <c r="C545" s="6"/>
      <c r="D545" s="17"/>
      <c r="E545" s="8"/>
      <c r="F545" s="8"/>
      <c r="G545" s="22"/>
      <c r="I545" s="259"/>
    </row>
    <row r="546" spans="1:9" s="2" customFormat="1" x14ac:dyDescent="0.25">
      <c r="A546" s="5"/>
      <c r="B546" s="6"/>
      <c r="C546" s="6"/>
      <c r="D546" s="17"/>
      <c r="E546" s="8"/>
      <c r="F546" s="8"/>
      <c r="G546" s="22"/>
      <c r="I546" s="259"/>
    </row>
    <row r="547" spans="1:9" s="2" customFormat="1" x14ac:dyDescent="0.25">
      <c r="A547" s="5"/>
      <c r="B547" s="6"/>
      <c r="C547" s="6"/>
      <c r="D547" s="17"/>
      <c r="E547" s="8"/>
      <c r="F547" s="8"/>
      <c r="G547" s="22"/>
      <c r="I547" s="259"/>
    </row>
    <row r="548" spans="1:9" s="2" customFormat="1" x14ac:dyDescent="0.25">
      <c r="A548" s="5"/>
      <c r="B548" s="6"/>
      <c r="C548" s="6"/>
      <c r="D548" s="6"/>
      <c r="E548" s="9"/>
      <c r="F548" s="9"/>
      <c r="G548" s="23"/>
      <c r="I548" s="259"/>
    </row>
    <row r="549" spans="1:9" s="2" customFormat="1" x14ac:dyDescent="0.25">
      <c r="A549" s="5"/>
      <c r="B549" s="6"/>
      <c r="C549" s="6"/>
      <c r="D549" s="308"/>
      <c r="E549" s="308"/>
      <c r="F549" s="28"/>
      <c r="G549" s="22"/>
      <c r="I549" s="259"/>
    </row>
    <row r="550" spans="1:9" s="2" customFormat="1" x14ac:dyDescent="0.25">
      <c r="A550" s="5"/>
      <c r="B550" s="6"/>
      <c r="C550" s="6"/>
      <c r="D550" s="308"/>
      <c r="E550" s="308"/>
      <c r="F550" s="28"/>
      <c r="G550" s="22"/>
      <c r="I550" s="259"/>
    </row>
    <row r="551" spans="1:9" s="2" customFormat="1" x14ac:dyDescent="0.25">
      <c r="A551" s="5"/>
      <c r="B551" s="6"/>
      <c r="C551" s="6"/>
      <c r="D551" s="6"/>
      <c r="E551" s="6"/>
      <c r="F551" s="6"/>
      <c r="G551" s="22"/>
      <c r="I551" s="259"/>
    </row>
    <row r="552" spans="1:9" s="2" customFormat="1" x14ac:dyDescent="0.25">
      <c r="A552" s="5"/>
      <c r="B552" s="6"/>
      <c r="C552" s="6"/>
      <c r="D552" s="6"/>
      <c r="E552" s="6"/>
      <c r="F552" s="6"/>
      <c r="G552" s="47"/>
      <c r="I552" s="259"/>
    </row>
    <row r="553" spans="1:9" s="2" customFormat="1" x14ac:dyDescent="0.25">
      <c r="A553" s="5"/>
      <c r="B553" s="6"/>
      <c r="C553" s="6"/>
      <c r="D553" s="6"/>
      <c r="E553" s="6"/>
      <c r="F553" s="6"/>
      <c r="G553" s="47"/>
      <c r="I553" s="259"/>
    </row>
    <row r="554" spans="1:9" s="2" customFormat="1" x14ac:dyDescent="0.25">
      <c r="A554" s="5"/>
      <c r="B554" s="6"/>
      <c r="C554" s="6"/>
      <c r="D554" s="303"/>
      <c r="E554" s="303"/>
      <c r="F554" s="12"/>
      <c r="G554" s="48"/>
      <c r="I554" s="259"/>
    </row>
    <row r="555" spans="1:9" s="2" customFormat="1" x14ac:dyDescent="0.25">
      <c r="A555" s="5"/>
      <c r="B555" s="6"/>
      <c r="C555" s="6"/>
      <c r="D555" s="309"/>
      <c r="E555" s="309"/>
      <c r="F555" s="7"/>
      <c r="G555" s="47"/>
      <c r="I555" s="259"/>
    </row>
    <row r="556" spans="1:9" s="2" customFormat="1" x14ac:dyDescent="0.25">
      <c r="A556" s="5"/>
      <c r="B556" s="6"/>
      <c r="C556" s="6"/>
      <c r="D556" s="7"/>
      <c r="E556" s="7"/>
      <c r="F556" s="7"/>
      <c r="G556" s="47"/>
      <c r="I556" s="259"/>
    </row>
    <row r="557" spans="1:9" s="2" customFormat="1" x14ac:dyDescent="0.25">
      <c r="A557" s="5"/>
      <c r="B557" s="6"/>
      <c r="C557" s="6"/>
      <c r="D557" s="7"/>
      <c r="E557" s="7"/>
      <c r="F557" s="7"/>
      <c r="G557" s="47"/>
      <c r="I557" s="259"/>
    </row>
    <row r="558" spans="1:9" s="2" customFormat="1" x14ac:dyDescent="0.25">
      <c r="A558" s="5"/>
      <c r="B558" s="6"/>
      <c r="C558" s="6"/>
      <c r="D558" s="7"/>
      <c r="E558" s="7"/>
      <c r="F558" s="7"/>
      <c r="G558" s="47"/>
      <c r="I558" s="259"/>
    </row>
    <row r="559" spans="1:9" s="2" customFormat="1" x14ac:dyDescent="0.25">
      <c r="A559" s="5"/>
      <c r="B559" s="6"/>
      <c r="C559" s="6"/>
      <c r="D559" s="7"/>
      <c r="E559" s="7"/>
      <c r="F559" s="7"/>
      <c r="G559" s="22"/>
      <c r="I559" s="259"/>
    </row>
    <row r="560" spans="1:9" s="2" customFormat="1" x14ac:dyDescent="0.25">
      <c r="A560" s="5"/>
      <c r="B560" s="6"/>
      <c r="C560" s="6"/>
      <c r="D560" s="7"/>
      <c r="E560" s="7"/>
      <c r="F560" s="7"/>
      <c r="G560" s="22"/>
      <c r="I560" s="259"/>
    </row>
    <row r="561" spans="1:9" s="2" customFormat="1" x14ac:dyDescent="0.25">
      <c r="A561" s="5"/>
      <c r="B561" s="6"/>
      <c r="C561" s="6"/>
      <c r="D561" s="7"/>
      <c r="E561" s="7"/>
      <c r="F561" s="7"/>
      <c r="G561" s="22"/>
      <c r="I561" s="259"/>
    </row>
    <row r="562" spans="1:9" s="18" customFormat="1" x14ac:dyDescent="0.25">
      <c r="A562" s="5"/>
      <c r="B562" s="15"/>
      <c r="C562" s="4"/>
      <c r="D562" s="4"/>
      <c r="E562" s="4"/>
      <c r="F562" s="4"/>
      <c r="G562" s="30"/>
      <c r="I562" s="259"/>
    </row>
    <row r="563" spans="1:9" s="2" customFormat="1" x14ac:dyDescent="0.25">
      <c r="A563" s="5"/>
      <c r="B563" s="6"/>
      <c r="C563" s="6"/>
      <c r="D563" s="6"/>
      <c r="E563" s="6"/>
      <c r="F563" s="6"/>
      <c r="G563" s="31"/>
      <c r="I563" s="259"/>
    </row>
    <row r="564" spans="1:9" s="2" customFormat="1" x14ac:dyDescent="0.25">
      <c r="A564" s="5"/>
      <c r="B564" s="6"/>
      <c r="C564" s="6"/>
      <c r="D564" s="6"/>
      <c r="E564" s="6"/>
      <c r="F564" s="6"/>
      <c r="G564" s="31"/>
      <c r="I564" s="259"/>
    </row>
    <row r="565" spans="1:9" s="2" customFormat="1" x14ac:dyDescent="0.25">
      <c r="A565" s="5"/>
      <c r="B565" s="6"/>
      <c r="C565" s="6"/>
      <c r="D565" s="6"/>
      <c r="E565" s="6"/>
      <c r="F565" s="6"/>
      <c r="G565" s="31"/>
      <c r="I565" s="259"/>
    </row>
    <row r="566" spans="1:9" s="2" customFormat="1" x14ac:dyDescent="0.25">
      <c r="A566" s="5"/>
      <c r="B566" s="6"/>
      <c r="C566" s="6"/>
      <c r="D566" s="6"/>
      <c r="E566" s="6"/>
      <c r="F566" s="6"/>
      <c r="G566" s="31"/>
      <c r="I566" s="259"/>
    </row>
    <row r="567" spans="1:9" s="2" customFormat="1" x14ac:dyDescent="0.25">
      <c r="A567" s="5"/>
      <c r="B567" s="6"/>
      <c r="C567" s="6"/>
      <c r="D567" s="6"/>
      <c r="E567" s="6"/>
      <c r="F567" s="6"/>
      <c r="G567" s="31"/>
      <c r="I567" s="259"/>
    </row>
    <row r="568" spans="1:9" s="2" customFormat="1" x14ac:dyDescent="0.25">
      <c r="A568" s="5"/>
      <c r="B568" s="6"/>
      <c r="C568" s="6"/>
      <c r="D568" s="6"/>
      <c r="E568" s="6"/>
      <c r="F568" s="6"/>
      <c r="G568" s="31"/>
      <c r="I568" s="259"/>
    </row>
    <row r="569" spans="1:9" s="2" customFormat="1" x14ac:dyDescent="0.25">
      <c r="A569" s="5"/>
      <c r="B569" s="6"/>
      <c r="C569" s="5"/>
      <c r="D569" s="5"/>
      <c r="E569" s="6"/>
      <c r="F569" s="6"/>
      <c r="G569" s="31"/>
      <c r="I569" s="259"/>
    </row>
    <row r="570" spans="1:9" s="2" customFormat="1" x14ac:dyDescent="0.25">
      <c r="A570" s="5"/>
      <c r="B570" s="6"/>
      <c r="C570" s="5"/>
      <c r="D570" s="307"/>
      <c r="E570" s="307"/>
      <c r="F570" s="6"/>
      <c r="G570" s="31"/>
      <c r="I570" s="259"/>
    </row>
    <row r="571" spans="1:9" s="2" customFormat="1" x14ac:dyDescent="0.25">
      <c r="A571" s="5"/>
      <c r="B571" s="6"/>
      <c r="C571" s="6"/>
      <c r="D571" s="6"/>
      <c r="E571" s="6"/>
      <c r="F571" s="6"/>
      <c r="G571" s="32"/>
      <c r="I571" s="259"/>
    </row>
    <row r="572" spans="1:9" s="2" customFormat="1" x14ac:dyDescent="0.25">
      <c r="A572" s="5"/>
      <c r="B572" s="6"/>
      <c r="C572" s="6"/>
      <c r="D572" s="6"/>
      <c r="E572" s="9"/>
      <c r="F572" s="9"/>
      <c r="G572" s="31"/>
      <c r="I572" s="259"/>
    </row>
    <row r="573" spans="1:9" s="2" customFormat="1" x14ac:dyDescent="0.25">
      <c r="A573" s="5"/>
      <c r="B573" s="6"/>
      <c r="C573" s="6"/>
      <c r="D573" s="6"/>
      <c r="E573" s="9"/>
      <c r="F573" s="9"/>
      <c r="G573" s="31"/>
      <c r="I573" s="259"/>
    </row>
    <row r="574" spans="1:9" s="2" customFormat="1" x14ac:dyDescent="0.25">
      <c r="A574" s="5"/>
      <c r="B574" s="6"/>
      <c r="C574" s="6"/>
      <c r="D574" s="6"/>
      <c r="E574" s="9"/>
      <c r="F574" s="9"/>
      <c r="G574" s="31"/>
      <c r="I574" s="259"/>
    </row>
    <row r="575" spans="1:9" s="2" customFormat="1" x14ac:dyDescent="0.25">
      <c r="A575" s="5"/>
      <c r="B575" s="6"/>
      <c r="C575" s="6"/>
      <c r="D575" s="6"/>
      <c r="E575" s="9"/>
      <c r="F575" s="9"/>
      <c r="G575" s="33"/>
      <c r="I575" s="259"/>
    </row>
    <row r="576" spans="1:9" s="2" customFormat="1" x14ac:dyDescent="0.25">
      <c r="A576" s="5"/>
      <c r="B576" s="6"/>
      <c r="C576" s="6"/>
      <c r="D576" s="6"/>
      <c r="E576" s="9"/>
      <c r="F576" s="9"/>
      <c r="G576" s="33"/>
      <c r="I576" s="259"/>
    </row>
    <row r="577" spans="1:9" s="2" customFormat="1" x14ac:dyDescent="0.25">
      <c r="A577" s="5"/>
      <c r="B577" s="6"/>
      <c r="C577" s="6"/>
      <c r="D577" s="6"/>
      <c r="E577" s="9"/>
      <c r="F577" s="9"/>
      <c r="G577" s="33"/>
      <c r="I577" s="259"/>
    </row>
    <row r="578" spans="1:9" s="2" customFormat="1" x14ac:dyDescent="0.25">
      <c r="A578" s="5"/>
      <c r="B578" s="6"/>
      <c r="C578" s="6"/>
      <c r="D578" s="6"/>
      <c r="E578" s="9"/>
      <c r="F578" s="9"/>
      <c r="G578" s="31"/>
      <c r="I578" s="259"/>
    </row>
    <row r="579" spans="1:9" s="2" customFormat="1" x14ac:dyDescent="0.25">
      <c r="A579" s="5"/>
      <c r="B579" s="6"/>
      <c r="C579" s="6"/>
      <c r="D579" s="6"/>
      <c r="E579" s="9"/>
      <c r="F579" s="9"/>
      <c r="G579" s="31"/>
      <c r="I579" s="259"/>
    </row>
    <row r="580" spans="1:9" s="2" customFormat="1" x14ac:dyDescent="0.25">
      <c r="A580" s="5"/>
      <c r="B580" s="6"/>
      <c r="C580" s="6"/>
      <c r="D580" s="6"/>
      <c r="E580" s="9"/>
      <c r="F580" s="9"/>
      <c r="G580" s="31"/>
      <c r="I580" s="259"/>
    </row>
    <row r="581" spans="1:9" s="2" customFormat="1" x14ac:dyDescent="0.25">
      <c r="A581" s="5"/>
      <c r="B581" s="6"/>
      <c r="C581" s="6"/>
      <c r="D581" s="6"/>
      <c r="E581" s="9"/>
      <c r="F581" s="9"/>
      <c r="G581" s="31"/>
      <c r="I581" s="259"/>
    </row>
    <row r="582" spans="1:9" s="2" customFormat="1" x14ac:dyDescent="0.25">
      <c r="A582" s="5"/>
      <c r="B582" s="6"/>
      <c r="C582" s="6"/>
      <c r="D582" s="6"/>
      <c r="E582" s="9"/>
      <c r="F582" s="9"/>
      <c r="G582" s="31"/>
      <c r="I582" s="259"/>
    </row>
    <row r="583" spans="1:9" s="2" customFormat="1" x14ac:dyDescent="0.25">
      <c r="A583" s="5"/>
      <c r="B583" s="6"/>
      <c r="C583" s="6"/>
      <c r="D583" s="6"/>
      <c r="E583" s="9"/>
      <c r="F583" s="9"/>
      <c r="G583" s="33"/>
      <c r="I583" s="259"/>
    </row>
    <row r="584" spans="1:9" s="2" customFormat="1" x14ac:dyDescent="0.25">
      <c r="A584" s="5"/>
      <c r="B584" s="6"/>
      <c r="C584" s="6"/>
      <c r="D584" s="6"/>
      <c r="E584" s="9"/>
      <c r="F584" s="9"/>
      <c r="G584" s="33"/>
      <c r="I584" s="259"/>
    </row>
    <row r="585" spans="1:9" s="2" customFormat="1" x14ac:dyDescent="0.25">
      <c r="A585" s="5"/>
      <c r="B585" s="6"/>
      <c r="C585" s="6"/>
      <c r="D585" s="6"/>
      <c r="E585" s="9"/>
      <c r="F585" s="9"/>
      <c r="G585" s="31"/>
      <c r="I585" s="259"/>
    </row>
    <row r="586" spans="1:9" s="2" customFormat="1" x14ac:dyDescent="0.25">
      <c r="A586" s="5"/>
      <c r="B586" s="6"/>
      <c r="C586" s="6"/>
      <c r="D586" s="6"/>
      <c r="E586" s="9"/>
      <c r="F586" s="9"/>
      <c r="G586" s="31"/>
      <c r="I586" s="259"/>
    </row>
    <row r="587" spans="1:9" s="2" customFormat="1" x14ac:dyDescent="0.25">
      <c r="A587" s="5"/>
      <c r="B587" s="6"/>
      <c r="C587" s="6"/>
      <c r="D587" s="6"/>
      <c r="E587" s="9"/>
      <c r="F587" s="9"/>
      <c r="G587" s="31"/>
      <c r="I587" s="259"/>
    </row>
    <row r="588" spans="1:9" s="2" customFormat="1" x14ac:dyDescent="0.25">
      <c r="A588" s="5"/>
      <c r="B588" s="6"/>
      <c r="C588" s="6"/>
      <c r="D588" s="6"/>
      <c r="E588" s="9"/>
      <c r="F588" s="9"/>
      <c r="G588" s="31"/>
      <c r="I588" s="259"/>
    </row>
    <row r="589" spans="1:9" s="2" customFormat="1" x14ac:dyDescent="0.25">
      <c r="A589" s="5"/>
      <c r="B589" s="6"/>
      <c r="C589" s="6"/>
      <c r="D589" s="6"/>
      <c r="E589" s="9"/>
      <c r="F589" s="9"/>
      <c r="G589" s="31"/>
      <c r="I589" s="259"/>
    </row>
    <row r="590" spans="1:9" s="2" customFormat="1" x14ac:dyDescent="0.25">
      <c r="A590" s="5"/>
      <c r="B590" s="6"/>
      <c r="C590" s="6"/>
      <c r="D590" s="6"/>
      <c r="E590" s="9"/>
      <c r="F590" s="9"/>
      <c r="G590" s="31"/>
      <c r="I590" s="259"/>
    </row>
    <row r="591" spans="1:9" s="2" customFormat="1" x14ac:dyDescent="0.25">
      <c r="A591" s="5"/>
      <c r="B591" s="6"/>
      <c r="C591" s="6"/>
      <c r="D591" s="17"/>
      <c r="E591" s="6"/>
      <c r="F591" s="6"/>
      <c r="G591" s="33"/>
      <c r="I591" s="259"/>
    </row>
    <row r="592" spans="1:9" s="2" customFormat="1" x14ac:dyDescent="0.25">
      <c r="A592" s="5"/>
      <c r="B592" s="6"/>
      <c r="C592" s="6"/>
      <c r="D592" s="17"/>
      <c r="E592" s="8"/>
      <c r="F592" s="8"/>
      <c r="G592" s="31"/>
      <c r="I592" s="259"/>
    </row>
    <row r="593" spans="1:9" s="2" customFormat="1" x14ac:dyDescent="0.25">
      <c r="A593" s="5"/>
      <c r="B593" s="6"/>
      <c r="C593" s="6"/>
      <c r="D593" s="17"/>
      <c r="E593" s="8"/>
      <c r="F593" s="8"/>
      <c r="G593" s="31"/>
      <c r="I593" s="259"/>
    </row>
    <row r="594" spans="1:9" s="2" customFormat="1" x14ac:dyDescent="0.25">
      <c r="A594" s="5"/>
      <c r="B594" s="6"/>
      <c r="C594" s="6"/>
      <c r="D594" s="17"/>
      <c r="E594" s="8"/>
      <c r="F594" s="8"/>
      <c r="G594" s="31"/>
      <c r="I594" s="259"/>
    </row>
    <row r="595" spans="1:9" s="2" customFormat="1" x14ac:dyDescent="0.25">
      <c r="A595" s="5"/>
      <c r="B595" s="6"/>
      <c r="C595" s="6"/>
      <c r="D595" s="6"/>
      <c r="E595" s="9"/>
      <c r="F595" s="9"/>
      <c r="G595" s="31"/>
      <c r="I595" s="259"/>
    </row>
    <row r="596" spans="1:9" s="2" customFormat="1" x14ac:dyDescent="0.25">
      <c r="A596" s="5"/>
      <c r="B596" s="6"/>
      <c r="C596" s="6"/>
      <c r="D596" s="6"/>
      <c r="E596" s="9"/>
      <c r="F596" s="9"/>
      <c r="G596" s="31"/>
      <c r="I596" s="259"/>
    </row>
    <row r="597" spans="1:9" s="13" customFormat="1" x14ac:dyDescent="0.25">
      <c r="A597" s="11"/>
      <c r="B597" s="4"/>
      <c r="C597" s="4"/>
      <c r="D597" s="4"/>
      <c r="E597" s="19"/>
      <c r="F597" s="19"/>
      <c r="G597" s="20"/>
      <c r="I597" s="261"/>
    </row>
    <row r="598" spans="1:9" s="2" customFormat="1" x14ac:dyDescent="0.25">
      <c r="A598" s="5"/>
      <c r="B598" s="6"/>
      <c r="C598" s="6"/>
      <c r="D598" s="6"/>
      <c r="E598" s="9"/>
      <c r="F598" s="9"/>
      <c r="G598" s="21"/>
      <c r="I598" s="259"/>
    </row>
    <row r="599" spans="1:9" s="2" customFormat="1" x14ac:dyDescent="0.25">
      <c r="A599" s="5"/>
      <c r="B599" s="6"/>
      <c r="C599" s="6"/>
      <c r="D599" s="6"/>
      <c r="E599" s="9"/>
      <c r="F599" s="9"/>
      <c r="G599" s="21"/>
      <c r="I599" s="259"/>
    </row>
    <row r="600" spans="1:9" s="2" customFormat="1" x14ac:dyDescent="0.25">
      <c r="A600" s="5"/>
      <c r="B600" s="6"/>
      <c r="C600" s="6"/>
      <c r="D600" s="6"/>
      <c r="E600" s="9"/>
      <c r="F600" s="9"/>
      <c r="G600" s="22"/>
      <c r="I600" s="259"/>
    </row>
    <row r="601" spans="1:9" s="2" customFormat="1" x14ac:dyDescent="0.25">
      <c r="A601" s="5"/>
      <c r="B601" s="6"/>
      <c r="C601" s="6"/>
      <c r="D601" s="6"/>
      <c r="E601" s="9"/>
      <c r="F601" s="9"/>
      <c r="G601" s="22"/>
      <c r="I601" s="259"/>
    </row>
    <row r="602" spans="1:9" s="2" customFormat="1" x14ac:dyDescent="0.25">
      <c r="A602" s="5"/>
      <c r="B602" s="6"/>
      <c r="C602" s="6"/>
      <c r="D602" s="6"/>
      <c r="E602" s="9"/>
      <c r="F602" s="9"/>
      <c r="G602" s="22"/>
      <c r="I602" s="259"/>
    </row>
    <row r="603" spans="1:9" s="2" customFormat="1" x14ac:dyDescent="0.25">
      <c r="A603" s="5"/>
      <c r="B603" s="6"/>
      <c r="C603" s="6"/>
      <c r="D603" s="6"/>
      <c r="E603" s="9"/>
      <c r="F603" s="9"/>
      <c r="G603" s="22"/>
      <c r="I603" s="259"/>
    </row>
    <row r="604" spans="1:9" s="2" customFormat="1" x14ac:dyDescent="0.25">
      <c r="A604" s="5"/>
      <c r="B604" s="6"/>
      <c r="C604" s="6"/>
      <c r="D604" s="6"/>
      <c r="E604" s="9"/>
      <c r="F604" s="9"/>
      <c r="G604" s="21"/>
      <c r="I604" s="259"/>
    </row>
    <row r="605" spans="1:9" s="2" customFormat="1" x14ac:dyDescent="0.25">
      <c r="A605" s="5"/>
      <c r="B605" s="6"/>
      <c r="C605" s="6"/>
      <c r="D605" s="6"/>
      <c r="E605" s="9"/>
      <c r="F605" s="9"/>
      <c r="G605" s="22"/>
      <c r="I605" s="259"/>
    </row>
    <row r="606" spans="1:9" s="2" customFormat="1" x14ac:dyDescent="0.25">
      <c r="A606" s="5"/>
      <c r="B606" s="6"/>
      <c r="C606" s="6"/>
      <c r="D606" s="6"/>
      <c r="E606" s="9"/>
      <c r="F606" s="9"/>
      <c r="G606" s="22"/>
      <c r="I606" s="259"/>
    </row>
    <row r="607" spans="1:9" s="2" customFormat="1" x14ac:dyDescent="0.25">
      <c r="A607" s="5"/>
      <c r="B607" s="6"/>
      <c r="C607" s="6"/>
      <c r="D607" s="6"/>
      <c r="E607" s="9"/>
      <c r="F607" s="9"/>
      <c r="G607" s="22"/>
      <c r="I607" s="259"/>
    </row>
    <row r="608" spans="1:9" s="2" customFormat="1" x14ac:dyDescent="0.25">
      <c r="A608" s="5"/>
      <c r="B608" s="15"/>
      <c r="C608" s="4"/>
      <c r="D608" s="4"/>
      <c r="E608" s="4"/>
      <c r="F608" s="4"/>
      <c r="G608" s="20"/>
      <c r="I608" s="259"/>
    </row>
    <row r="609" spans="2:7" x14ac:dyDescent="0.25">
      <c r="G609" s="21"/>
    </row>
    <row r="610" spans="2:7" x14ac:dyDescent="0.25">
      <c r="D610" s="307"/>
      <c r="E610" s="307"/>
      <c r="G610" s="22"/>
    </row>
    <row r="611" spans="2:7" x14ac:dyDescent="0.25">
      <c r="G611" s="22"/>
    </row>
    <row r="612" spans="2:7" x14ac:dyDescent="0.25">
      <c r="G612" s="22"/>
    </row>
    <row r="613" spans="2:7" x14ac:dyDescent="0.25">
      <c r="G613" s="24"/>
    </row>
    <row r="614" spans="2:7" x14ac:dyDescent="0.25">
      <c r="G614" s="24"/>
    </row>
    <row r="615" spans="2:7" x14ac:dyDescent="0.25">
      <c r="G615" s="22"/>
    </row>
    <row r="616" spans="2:7" x14ac:dyDescent="0.25">
      <c r="G616" s="22"/>
    </row>
    <row r="617" spans="2:7" x14ac:dyDescent="0.25">
      <c r="G617" s="22"/>
    </row>
    <row r="618" spans="2:7" x14ac:dyDescent="0.25">
      <c r="G618" s="22"/>
    </row>
    <row r="619" spans="2:7" x14ac:dyDescent="0.25">
      <c r="B619" s="15"/>
      <c r="C619" s="4"/>
      <c r="D619" s="4"/>
      <c r="E619" s="4"/>
      <c r="F619" s="4"/>
      <c r="G619" s="20"/>
    </row>
    <row r="620" spans="2:7" x14ac:dyDescent="0.25">
      <c r="B620" s="15"/>
      <c r="E620" s="9"/>
      <c r="G620" s="21"/>
    </row>
    <row r="621" spans="2:7" x14ac:dyDescent="0.25">
      <c r="B621" s="15"/>
      <c r="E621" s="9"/>
      <c r="G621" s="22"/>
    </row>
    <row r="622" spans="2:7" x14ac:dyDescent="0.25">
      <c r="B622" s="15"/>
      <c r="E622" s="9"/>
      <c r="G622" s="22"/>
    </row>
    <row r="623" spans="2:7" x14ac:dyDescent="0.25">
      <c r="G623" s="21"/>
    </row>
    <row r="624" spans="2:7" x14ac:dyDescent="0.25">
      <c r="G624" s="21"/>
    </row>
    <row r="625" spans="1:9" x14ac:dyDescent="0.25">
      <c r="G625" s="22"/>
    </row>
    <row r="626" spans="1:9" x14ac:dyDescent="0.25">
      <c r="E626" s="17"/>
      <c r="F626" s="17"/>
      <c r="G626" s="24"/>
    </row>
    <row r="627" spans="1:9" x14ac:dyDescent="0.25">
      <c r="G627" s="22"/>
    </row>
    <row r="628" spans="1:9" s="13" customFormat="1" x14ac:dyDescent="0.25">
      <c r="A628" s="11"/>
      <c r="B628" s="4"/>
      <c r="C628" s="4"/>
      <c r="D628" s="4"/>
      <c r="E628" s="4"/>
      <c r="F628" s="4"/>
      <c r="G628" s="25"/>
      <c r="I628" s="261"/>
    </row>
    <row r="629" spans="1:9" x14ac:dyDescent="0.25">
      <c r="C629" s="308"/>
      <c r="D629" s="308"/>
      <c r="E629" s="308"/>
      <c r="F629" s="28"/>
      <c r="G629" s="22"/>
    </row>
    <row r="630" spans="1:9" s="2" customFormat="1" x14ac:dyDescent="0.25">
      <c r="A630" s="5"/>
      <c r="B630" s="6"/>
      <c r="C630" s="6"/>
      <c r="D630" s="6"/>
      <c r="E630" s="6"/>
      <c r="F630" s="6"/>
      <c r="G630" s="21"/>
      <c r="H630" s="1"/>
      <c r="I630" s="259"/>
    </row>
    <row r="631" spans="1:9" s="2" customFormat="1" x14ac:dyDescent="0.25">
      <c r="A631" s="5"/>
      <c r="B631" s="6"/>
      <c r="C631" s="6"/>
      <c r="D631" s="6"/>
      <c r="E631" s="9"/>
      <c r="F631" s="9"/>
      <c r="I631" s="259"/>
    </row>
    <row r="632" spans="1:9" s="2" customFormat="1" x14ac:dyDescent="0.25">
      <c r="A632" s="5"/>
      <c r="B632" s="6"/>
      <c r="C632" s="6"/>
      <c r="D632" s="6"/>
      <c r="E632" s="9"/>
      <c r="F632" s="9"/>
      <c r="G632" s="22"/>
      <c r="I632" s="259"/>
    </row>
    <row r="633" spans="1:9" s="2" customFormat="1" x14ac:dyDescent="0.25">
      <c r="A633" s="5"/>
      <c r="B633" s="6"/>
      <c r="C633" s="6"/>
      <c r="D633" s="6"/>
      <c r="E633" s="9"/>
      <c r="F633" s="9"/>
      <c r="G633" s="22"/>
      <c r="I633" s="259"/>
    </row>
    <row r="634" spans="1:9" s="2" customFormat="1" x14ac:dyDescent="0.25">
      <c r="A634" s="5"/>
      <c r="B634" s="6"/>
      <c r="C634" s="6"/>
      <c r="D634" s="6"/>
      <c r="E634" s="6"/>
      <c r="F634" s="6"/>
      <c r="G634" s="21"/>
      <c r="H634" s="1"/>
      <c r="I634" s="259"/>
    </row>
    <row r="635" spans="1:9" s="2" customFormat="1" x14ac:dyDescent="0.25">
      <c r="A635" s="5"/>
      <c r="B635" s="6"/>
      <c r="C635" s="6"/>
      <c r="D635" s="6"/>
      <c r="E635" s="6"/>
      <c r="F635" s="6"/>
      <c r="G635" s="21"/>
      <c r="H635" s="1"/>
      <c r="I635" s="259"/>
    </row>
    <row r="636" spans="1:9" s="2" customFormat="1" x14ac:dyDescent="0.25">
      <c r="A636" s="5"/>
      <c r="B636" s="6"/>
      <c r="C636" s="6"/>
      <c r="D636" s="6"/>
      <c r="E636" s="6"/>
      <c r="F636" s="6"/>
      <c r="G636" s="21"/>
      <c r="H636" s="1"/>
      <c r="I636" s="259"/>
    </row>
    <row r="637" spans="1:9" s="2" customFormat="1" x14ac:dyDescent="0.25">
      <c r="A637" s="5"/>
      <c r="B637" s="6"/>
      <c r="C637" s="6"/>
      <c r="D637" s="6"/>
      <c r="E637" s="6"/>
      <c r="F637" s="6"/>
      <c r="G637" s="22"/>
      <c r="H637" s="1"/>
      <c r="I637" s="259"/>
    </row>
    <row r="638" spans="1:9" s="2" customFormat="1" x14ac:dyDescent="0.25">
      <c r="A638" s="5"/>
      <c r="B638" s="6"/>
      <c r="C638" s="6"/>
      <c r="D638" s="6"/>
      <c r="E638" s="17"/>
      <c r="F638" s="17"/>
      <c r="G638" s="24"/>
      <c r="H638" s="1"/>
      <c r="I638" s="259"/>
    </row>
    <row r="639" spans="1:9" s="2" customFormat="1" x14ac:dyDescent="0.25">
      <c r="A639" s="5"/>
      <c r="B639" s="6"/>
      <c r="C639" s="6"/>
      <c r="D639" s="6"/>
      <c r="E639" s="17"/>
      <c r="F639" s="17"/>
      <c r="G639" s="24"/>
      <c r="H639" s="1"/>
      <c r="I639" s="259"/>
    </row>
    <row r="640" spans="1:9" s="2" customFormat="1" x14ac:dyDescent="0.25">
      <c r="A640" s="5"/>
      <c r="B640" s="6"/>
      <c r="C640" s="6"/>
      <c r="D640" s="6"/>
      <c r="E640" s="6"/>
      <c r="F640" s="6"/>
      <c r="G640" s="22"/>
      <c r="H640" s="1"/>
      <c r="I640" s="259"/>
    </row>
    <row r="641" spans="1:9" s="2" customFormat="1" x14ac:dyDescent="0.25">
      <c r="A641" s="5"/>
      <c r="B641" s="6"/>
      <c r="C641" s="28"/>
      <c r="D641" s="28"/>
      <c r="E641" s="28"/>
      <c r="F641" s="28"/>
      <c r="G641" s="22"/>
      <c r="H641" s="1"/>
      <c r="I641" s="259"/>
    </row>
    <row r="642" spans="1:9" s="2" customFormat="1" x14ac:dyDescent="0.25">
      <c r="A642" s="5"/>
      <c r="B642" s="15"/>
      <c r="C642" s="4"/>
      <c r="D642" s="4"/>
      <c r="E642" s="4"/>
      <c r="F642" s="4"/>
      <c r="G642" s="20"/>
      <c r="H642" s="1"/>
      <c r="I642" s="259"/>
    </row>
    <row r="643" spans="1:9" s="2" customFormat="1" x14ac:dyDescent="0.25">
      <c r="A643" s="5"/>
      <c r="B643" s="6"/>
      <c r="C643" s="6"/>
      <c r="D643" s="6"/>
      <c r="E643" s="6"/>
      <c r="F643" s="6"/>
      <c r="G643" s="21"/>
      <c r="H643" s="1"/>
      <c r="I643" s="259"/>
    </row>
    <row r="644" spans="1:9" s="2" customFormat="1" x14ac:dyDescent="0.25">
      <c r="A644" s="5"/>
      <c r="B644" s="6"/>
      <c r="C644" s="6"/>
      <c r="D644" s="6"/>
      <c r="E644" s="6"/>
      <c r="F644" s="6"/>
      <c r="G644" s="22"/>
      <c r="H644" s="1"/>
      <c r="I644" s="259"/>
    </row>
    <row r="645" spans="1:9" s="2" customFormat="1" x14ac:dyDescent="0.25">
      <c r="A645" s="5"/>
      <c r="B645" s="6"/>
      <c r="C645" s="6"/>
      <c r="D645" s="307"/>
      <c r="E645" s="307"/>
      <c r="F645" s="6"/>
      <c r="G645" s="22"/>
      <c r="H645" s="1"/>
      <c r="I645" s="259"/>
    </row>
    <row r="646" spans="1:9" s="2" customFormat="1" x14ac:dyDescent="0.25">
      <c r="A646" s="5"/>
      <c r="B646" s="6"/>
      <c r="C646" s="6"/>
      <c r="D646" s="6"/>
      <c r="E646" s="6"/>
      <c r="F646" s="6"/>
      <c r="G646" s="22"/>
      <c r="H646" s="1"/>
      <c r="I646" s="259"/>
    </row>
    <row r="647" spans="1:9" s="2" customFormat="1" x14ac:dyDescent="0.25">
      <c r="A647" s="5"/>
      <c r="B647" s="6"/>
      <c r="C647" s="6"/>
      <c r="D647" s="6"/>
      <c r="E647" s="6"/>
      <c r="F647" s="6"/>
      <c r="G647" s="22"/>
      <c r="H647" s="1"/>
      <c r="I647" s="259"/>
    </row>
    <row r="648" spans="1:9" s="2" customFormat="1" x14ac:dyDescent="0.25">
      <c r="A648" s="5"/>
      <c r="B648" s="6"/>
      <c r="C648" s="5"/>
      <c r="D648" s="5"/>
      <c r="E648" s="6"/>
      <c r="F648" s="6"/>
      <c r="G648" s="21"/>
      <c r="H648" s="1"/>
      <c r="I648" s="259"/>
    </row>
    <row r="649" spans="1:9" s="2" customFormat="1" x14ac:dyDescent="0.25">
      <c r="A649" s="5"/>
      <c r="B649" s="6"/>
      <c r="C649" s="5"/>
      <c r="D649" s="307"/>
      <c r="E649" s="307"/>
      <c r="F649" s="6"/>
      <c r="G649" s="21"/>
      <c r="H649" s="1"/>
      <c r="I649" s="259"/>
    </row>
    <row r="650" spans="1:9" s="2" customFormat="1" x14ac:dyDescent="0.25">
      <c r="A650" s="5"/>
      <c r="B650" s="6"/>
      <c r="C650" s="6"/>
      <c r="D650" s="6"/>
      <c r="E650" s="6"/>
      <c r="F650" s="6"/>
      <c r="G650" s="21"/>
      <c r="H650" s="1"/>
      <c r="I650" s="259"/>
    </row>
    <row r="651" spans="1:9" s="2" customFormat="1" x14ac:dyDescent="0.25">
      <c r="A651" s="5"/>
      <c r="B651" s="6"/>
      <c r="C651" s="6"/>
      <c r="D651" s="6"/>
      <c r="E651" s="6"/>
      <c r="F651" s="6"/>
      <c r="G651" s="21"/>
      <c r="H651" s="1"/>
      <c r="I651" s="259"/>
    </row>
    <row r="652" spans="1:9" s="2" customFormat="1" x14ac:dyDescent="0.25">
      <c r="A652" s="5"/>
      <c r="B652" s="6"/>
      <c r="C652" s="6"/>
      <c r="D652" s="6"/>
      <c r="E652" s="6"/>
      <c r="F652" s="6"/>
      <c r="G652" s="21"/>
      <c r="H652" s="1"/>
      <c r="I652" s="259"/>
    </row>
    <row r="653" spans="1:9" s="2" customFormat="1" x14ac:dyDescent="0.25">
      <c r="A653" s="5"/>
      <c r="B653" s="6"/>
      <c r="C653" s="6"/>
      <c r="D653" s="6"/>
      <c r="E653" s="8"/>
      <c r="F653" s="8"/>
      <c r="G653" s="22"/>
      <c r="H653" s="1"/>
      <c r="I653" s="259"/>
    </row>
    <row r="654" spans="1:9" s="2" customFormat="1" x14ac:dyDescent="0.25">
      <c r="A654" s="5"/>
      <c r="B654" s="6"/>
      <c r="C654" s="6"/>
      <c r="D654" s="6"/>
      <c r="E654" s="8"/>
      <c r="F654" s="8"/>
      <c r="G654" s="22"/>
      <c r="H654" s="1"/>
      <c r="I654" s="259"/>
    </row>
    <row r="655" spans="1:9" s="2" customFormat="1" x14ac:dyDescent="0.25">
      <c r="A655" s="5"/>
      <c r="B655" s="6"/>
      <c r="C655" s="6"/>
      <c r="D655" s="6"/>
      <c r="E655" s="8"/>
      <c r="F655" s="8"/>
      <c r="G655" s="22"/>
      <c r="H655" s="1"/>
      <c r="I655" s="259"/>
    </row>
    <row r="656" spans="1:9" s="2" customFormat="1" x14ac:dyDescent="0.25">
      <c r="A656" s="5"/>
      <c r="B656" s="6"/>
      <c r="C656" s="6"/>
      <c r="D656" s="6"/>
      <c r="E656" s="8"/>
      <c r="F656" s="8"/>
      <c r="G656" s="22"/>
      <c r="H656" s="1"/>
      <c r="I656" s="259"/>
    </row>
    <row r="657" spans="1:9" s="2" customFormat="1" x14ac:dyDescent="0.25">
      <c r="A657" s="5"/>
      <c r="B657" s="6"/>
      <c r="C657" s="6"/>
      <c r="D657" s="6"/>
      <c r="E657" s="6"/>
      <c r="F657" s="6"/>
      <c r="G657" s="21"/>
      <c r="H657" s="1"/>
      <c r="I657" s="259"/>
    </row>
    <row r="658" spans="1:9" s="2" customFormat="1" x14ac:dyDescent="0.25">
      <c r="A658" s="5"/>
      <c r="B658" s="6"/>
      <c r="C658" s="6"/>
      <c r="D658" s="6"/>
      <c r="E658" s="6"/>
      <c r="F658" s="6"/>
      <c r="G658" s="21"/>
      <c r="H658" s="1"/>
      <c r="I658" s="259"/>
    </row>
    <row r="659" spans="1:9" s="2" customFormat="1" x14ac:dyDescent="0.25">
      <c r="A659" s="5"/>
      <c r="B659" s="6"/>
      <c r="C659" s="6"/>
      <c r="D659" s="6"/>
      <c r="E659" s="8"/>
      <c r="F659" s="8"/>
      <c r="G659" s="22"/>
      <c r="H659" s="1"/>
      <c r="I659" s="259"/>
    </row>
    <row r="660" spans="1:9" s="2" customFormat="1" x14ac:dyDescent="0.25">
      <c r="A660" s="5"/>
      <c r="B660" s="6"/>
      <c r="C660" s="6"/>
      <c r="D660" s="6"/>
      <c r="E660" s="8"/>
      <c r="F660" s="8"/>
      <c r="G660" s="22"/>
      <c r="H660" s="1"/>
      <c r="I660" s="259"/>
    </row>
    <row r="661" spans="1:9" s="2" customFormat="1" x14ac:dyDescent="0.25">
      <c r="A661" s="5"/>
      <c r="B661" s="6"/>
      <c r="C661" s="6"/>
      <c r="D661" s="8"/>
      <c r="E661" s="17"/>
      <c r="F661" s="17"/>
      <c r="G661" s="22"/>
      <c r="H661" s="1"/>
      <c r="I661" s="259"/>
    </row>
    <row r="662" spans="1:9" s="2" customFormat="1" x14ac:dyDescent="0.25">
      <c r="A662" s="5"/>
      <c r="B662" s="6"/>
      <c r="C662" s="6"/>
      <c r="D662" s="8"/>
      <c r="E662" s="17"/>
      <c r="F662" s="17"/>
      <c r="G662" s="22"/>
      <c r="H662" s="1"/>
      <c r="I662" s="259"/>
    </row>
    <row r="663" spans="1:9" s="2" customFormat="1" x14ac:dyDescent="0.25">
      <c r="A663" s="5"/>
      <c r="B663" s="6"/>
      <c r="C663" s="6"/>
      <c r="D663" s="17"/>
      <c r="E663" s="8"/>
      <c r="F663" s="8"/>
      <c r="G663" s="21"/>
      <c r="H663" s="1"/>
      <c r="I663" s="259"/>
    </row>
    <row r="664" spans="1:9" s="2" customFormat="1" x14ac:dyDescent="0.25">
      <c r="A664" s="5"/>
      <c r="B664" s="6"/>
      <c r="C664" s="6"/>
      <c r="D664" s="17"/>
      <c r="E664" s="8"/>
      <c r="F664" s="8"/>
      <c r="G664" s="22"/>
      <c r="H664" s="1"/>
      <c r="I664" s="259"/>
    </row>
    <row r="665" spans="1:9" s="2" customFormat="1" x14ac:dyDescent="0.25">
      <c r="A665" s="5"/>
      <c r="B665" s="6"/>
      <c r="C665" s="6"/>
      <c r="D665" s="17"/>
      <c r="E665" s="8"/>
      <c r="F665" s="8"/>
      <c r="G665" s="22"/>
      <c r="H665" s="1"/>
      <c r="I665" s="259"/>
    </row>
    <row r="666" spans="1:9" s="13" customFormat="1" x14ac:dyDescent="0.25">
      <c r="A666" s="11"/>
      <c r="B666" s="4"/>
      <c r="C666" s="4"/>
      <c r="D666" s="4"/>
      <c r="E666" s="4"/>
      <c r="F666" s="4"/>
      <c r="G666" s="20"/>
      <c r="I666" s="261"/>
    </row>
    <row r="667" spans="1:9" s="2" customFormat="1" x14ac:dyDescent="0.25">
      <c r="A667" s="5"/>
      <c r="B667" s="6"/>
      <c r="C667" s="6"/>
      <c r="D667" s="6"/>
      <c r="E667" s="6"/>
      <c r="F667" s="6"/>
      <c r="G667" s="22"/>
      <c r="H667" s="1"/>
      <c r="I667" s="259"/>
    </row>
    <row r="668" spans="1:9" s="2" customFormat="1" x14ac:dyDescent="0.25">
      <c r="A668" s="5"/>
      <c r="B668" s="6"/>
      <c r="C668" s="6"/>
      <c r="D668" s="6"/>
      <c r="E668" s="6"/>
      <c r="F668" s="6"/>
      <c r="G668" s="22"/>
      <c r="H668" s="1"/>
      <c r="I668" s="259"/>
    </row>
    <row r="669" spans="1:9" s="13" customFormat="1" x14ac:dyDescent="0.25">
      <c r="A669" s="11"/>
      <c r="B669" s="4"/>
      <c r="C669" s="4"/>
      <c r="D669" s="4"/>
      <c r="E669" s="4"/>
      <c r="F669" s="4"/>
      <c r="G669" s="20"/>
      <c r="I669" s="261"/>
    </row>
    <row r="670" spans="1:9" s="2" customFormat="1" x14ac:dyDescent="0.25">
      <c r="A670" s="5"/>
      <c r="B670" s="6"/>
      <c r="C670" s="6"/>
      <c r="D670" s="6"/>
      <c r="E670" s="6"/>
      <c r="F670" s="6"/>
      <c r="G670" s="22"/>
      <c r="H670" s="1"/>
      <c r="I670" s="259"/>
    </row>
    <row r="671" spans="1:9" s="2" customFormat="1" x14ac:dyDescent="0.25">
      <c r="A671" s="5"/>
      <c r="B671" s="6"/>
      <c r="C671" s="6"/>
      <c r="D671" s="6"/>
      <c r="E671" s="6"/>
      <c r="F671" s="6"/>
      <c r="G671" s="22"/>
      <c r="H671" s="1"/>
      <c r="I671" s="259"/>
    </row>
    <row r="672" spans="1:9" s="2" customFormat="1" x14ac:dyDescent="0.25">
      <c r="A672" s="5"/>
      <c r="B672" s="15"/>
      <c r="C672" s="6"/>
      <c r="D672" s="6"/>
      <c r="E672" s="6"/>
      <c r="F672" s="6"/>
      <c r="G672" s="20"/>
      <c r="H672" s="1"/>
      <c r="I672" s="259"/>
    </row>
    <row r="673" spans="1:9" s="2" customFormat="1" x14ac:dyDescent="0.25">
      <c r="A673" s="5"/>
      <c r="B673" s="6"/>
      <c r="C673" s="6"/>
      <c r="D673" s="6"/>
      <c r="E673" s="6"/>
      <c r="F673" s="6"/>
      <c r="G673" s="22"/>
      <c r="H673" s="1"/>
      <c r="I673" s="259"/>
    </row>
    <row r="674" spans="1:9" s="2" customFormat="1" x14ac:dyDescent="0.25">
      <c r="A674" s="5"/>
      <c r="B674" s="6"/>
      <c r="C674" s="6"/>
      <c r="D674" s="6"/>
      <c r="E674" s="6"/>
      <c r="F674" s="6"/>
      <c r="G674" s="22"/>
      <c r="H674" s="1"/>
      <c r="I674" s="259"/>
    </row>
    <row r="675" spans="1:9" s="13" customFormat="1" x14ac:dyDescent="0.25">
      <c r="A675" s="11"/>
      <c r="B675" s="4"/>
      <c r="C675" s="4"/>
      <c r="D675" s="4"/>
      <c r="E675" s="4"/>
      <c r="F675" s="4"/>
      <c r="G675" s="25"/>
      <c r="I675" s="261"/>
    </row>
    <row r="676" spans="1:9" s="2" customFormat="1" x14ac:dyDescent="0.25">
      <c r="A676" s="5"/>
      <c r="B676" s="6"/>
      <c r="C676" s="6"/>
      <c r="D676" s="6"/>
      <c r="E676" s="6"/>
      <c r="F676" s="6"/>
      <c r="G676" s="22"/>
      <c r="H676" s="1"/>
      <c r="I676" s="259"/>
    </row>
    <row r="677" spans="1:9" s="2" customFormat="1" x14ac:dyDescent="0.25">
      <c r="A677" s="5"/>
      <c r="B677" s="6"/>
      <c r="C677" s="6"/>
      <c r="D677" s="6"/>
      <c r="E677" s="6"/>
      <c r="F677" s="6"/>
      <c r="G677" s="22"/>
      <c r="H677" s="1"/>
      <c r="I677" s="259"/>
    </row>
    <row r="678" spans="1:9" s="13" customFormat="1" x14ac:dyDescent="0.25">
      <c r="A678" s="11"/>
      <c r="B678" s="4"/>
      <c r="C678" s="4"/>
      <c r="D678" s="4"/>
      <c r="E678" s="4"/>
      <c r="F678" s="4"/>
      <c r="G678" s="25"/>
      <c r="I678" s="261"/>
    </row>
    <row r="679" spans="1:9" s="2" customFormat="1" x14ac:dyDescent="0.25">
      <c r="A679" s="5"/>
      <c r="B679" s="6"/>
      <c r="C679" s="6"/>
      <c r="D679" s="6"/>
      <c r="E679" s="6"/>
      <c r="F679" s="6"/>
      <c r="G679" s="22"/>
      <c r="H679" s="1"/>
      <c r="I679" s="259"/>
    </row>
    <row r="680" spans="1:9" s="13" customFormat="1" x14ac:dyDescent="0.25">
      <c r="A680" s="11"/>
      <c r="B680" s="4"/>
      <c r="C680" s="4"/>
      <c r="D680" s="4"/>
      <c r="E680" s="4"/>
      <c r="F680" s="4"/>
      <c r="G680" s="25"/>
      <c r="I680" s="261"/>
    </row>
    <row r="681" spans="1:9" s="2" customFormat="1" x14ac:dyDescent="0.25">
      <c r="A681" s="5"/>
      <c r="B681" s="6"/>
      <c r="C681" s="6"/>
      <c r="D681" s="6"/>
      <c r="E681" s="6"/>
      <c r="F681" s="6"/>
      <c r="G681" s="22"/>
      <c r="H681" s="1"/>
      <c r="I681" s="259"/>
    </row>
    <row r="682" spans="1:9" s="2" customFormat="1" x14ac:dyDescent="0.25">
      <c r="A682" s="5"/>
      <c r="B682" s="15"/>
      <c r="C682" s="4"/>
      <c r="D682" s="4"/>
      <c r="E682" s="4"/>
      <c r="F682" s="4"/>
      <c r="G682" s="20"/>
      <c r="H682" s="1"/>
      <c r="I682" s="259"/>
    </row>
    <row r="683" spans="1:9" s="2" customFormat="1" x14ac:dyDescent="0.25">
      <c r="A683" s="5"/>
      <c r="B683" s="6"/>
      <c r="C683" s="6"/>
      <c r="D683" s="6"/>
      <c r="E683" s="6"/>
      <c r="F683" s="6"/>
      <c r="G683" s="22"/>
      <c r="H683" s="1"/>
      <c r="I683" s="259"/>
    </row>
    <row r="684" spans="1:9" s="13" customFormat="1" x14ac:dyDescent="0.25">
      <c r="A684" s="11"/>
      <c r="B684" s="4"/>
      <c r="C684" s="4"/>
      <c r="D684" s="4"/>
      <c r="E684" s="4"/>
      <c r="F684" s="4"/>
      <c r="G684" s="20"/>
      <c r="I684" s="261"/>
    </row>
    <row r="685" spans="1:9" s="13" customFormat="1" x14ac:dyDescent="0.25">
      <c r="A685" s="11"/>
      <c r="B685" s="4"/>
      <c r="C685" s="6"/>
      <c r="D685" s="6"/>
      <c r="E685" s="6"/>
      <c r="F685" s="6"/>
      <c r="G685" s="22"/>
      <c r="I685" s="261"/>
    </row>
    <row r="686" spans="1:9" s="2" customFormat="1" x14ac:dyDescent="0.25">
      <c r="A686" s="5"/>
      <c r="B686" s="6"/>
      <c r="C686" s="6"/>
      <c r="D686" s="6"/>
      <c r="E686" s="6"/>
      <c r="F686" s="6"/>
      <c r="G686" s="22"/>
      <c r="H686" s="1"/>
      <c r="I686" s="259"/>
    </row>
    <row r="687" spans="1:9" s="13" customFormat="1" x14ac:dyDescent="0.25">
      <c r="A687" s="11"/>
      <c r="B687" s="4"/>
      <c r="C687" s="4"/>
      <c r="D687" s="4"/>
      <c r="E687" s="4"/>
      <c r="F687" s="4"/>
      <c r="G687" s="25"/>
      <c r="I687" s="261"/>
    </row>
    <row r="688" spans="1:9" s="2" customFormat="1" x14ac:dyDescent="0.25">
      <c r="A688" s="5"/>
      <c r="B688" s="6"/>
      <c r="C688" s="6"/>
      <c r="D688" s="6"/>
      <c r="E688" s="6"/>
      <c r="F688" s="6"/>
      <c r="G688" s="22"/>
      <c r="H688" s="1"/>
      <c r="I688" s="259"/>
    </row>
    <row r="689" spans="1:9" s="2" customFormat="1" x14ac:dyDescent="0.25">
      <c r="A689" s="5"/>
      <c r="B689" s="15"/>
      <c r="C689" s="4"/>
      <c r="D689" s="4"/>
      <c r="E689" s="4"/>
      <c r="F689" s="4"/>
      <c r="G689" s="20"/>
      <c r="H689" s="1"/>
      <c r="I689" s="259"/>
    </row>
    <row r="690" spans="1:9" s="2" customFormat="1" x14ac:dyDescent="0.25">
      <c r="A690" s="5"/>
      <c r="B690" s="6"/>
      <c r="C690" s="6"/>
      <c r="D690" s="6"/>
      <c r="E690" s="6"/>
      <c r="F690" s="6"/>
      <c r="G690" s="21"/>
      <c r="H690" s="1"/>
      <c r="I690" s="259"/>
    </row>
    <row r="691" spans="1:9" s="2" customFormat="1" x14ac:dyDescent="0.25">
      <c r="A691" s="5"/>
      <c r="B691" s="6"/>
      <c r="C691" s="6"/>
      <c r="D691" s="6"/>
      <c r="E691" s="6"/>
      <c r="F691" s="6"/>
      <c r="G691" s="21"/>
      <c r="H691" s="1"/>
      <c r="I691" s="259"/>
    </row>
    <row r="692" spans="1:9" s="2" customFormat="1" x14ac:dyDescent="0.25">
      <c r="A692" s="5"/>
      <c r="B692" s="6"/>
      <c r="C692" s="6"/>
      <c r="D692" s="6"/>
      <c r="E692" s="6"/>
      <c r="F692" s="6"/>
      <c r="G692" s="22"/>
      <c r="H692" s="1"/>
      <c r="I692" s="259"/>
    </row>
    <row r="693" spans="1:9" s="2" customFormat="1" x14ac:dyDescent="0.25">
      <c r="A693" s="5"/>
      <c r="B693" s="6"/>
      <c r="C693" s="6"/>
      <c r="D693" s="6"/>
      <c r="E693" s="6"/>
      <c r="F693" s="6"/>
      <c r="G693" s="22"/>
      <c r="H693" s="1"/>
      <c r="I693" s="259"/>
    </row>
    <row r="694" spans="1:9" s="13" customFormat="1" x14ac:dyDescent="0.25">
      <c r="A694" s="11"/>
      <c r="B694" s="4"/>
      <c r="C694" s="4"/>
      <c r="D694" s="4"/>
      <c r="E694" s="4"/>
      <c r="F694" s="4"/>
      <c r="G694" s="25"/>
      <c r="I694" s="261"/>
    </row>
    <row r="695" spans="1:9" s="2" customFormat="1" x14ac:dyDescent="0.25">
      <c r="A695" s="5"/>
      <c r="B695" s="6"/>
      <c r="C695" s="6"/>
      <c r="D695" s="6"/>
      <c r="E695" s="6"/>
      <c r="F695" s="6"/>
      <c r="G695" s="22"/>
      <c r="H695" s="1"/>
      <c r="I695" s="259"/>
    </row>
    <row r="696" spans="1:9" s="2" customFormat="1" x14ac:dyDescent="0.25">
      <c r="A696" s="5"/>
      <c r="B696" s="6"/>
      <c r="C696" s="6"/>
      <c r="D696" s="6"/>
      <c r="E696" s="6"/>
      <c r="F696" s="6"/>
      <c r="G696" s="22"/>
      <c r="H696" s="1"/>
      <c r="I696" s="259"/>
    </row>
    <row r="697" spans="1:9" s="13" customFormat="1" x14ac:dyDescent="0.25">
      <c r="A697" s="11"/>
      <c r="B697" s="4"/>
      <c r="C697" s="4"/>
      <c r="D697" s="4"/>
      <c r="E697" s="4"/>
      <c r="F697" s="4"/>
      <c r="G697" s="20"/>
      <c r="I697" s="261"/>
    </row>
    <row r="698" spans="1:9" s="2" customFormat="1" x14ac:dyDescent="0.25">
      <c r="A698" s="5"/>
      <c r="B698" s="6"/>
      <c r="C698" s="6"/>
      <c r="D698" s="6"/>
      <c r="E698" s="6"/>
      <c r="F698" s="6"/>
      <c r="G698" s="21"/>
      <c r="H698" s="1"/>
      <c r="I698" s="259"/>
    </row>
    <row r="699" spans="1:9" s="2" customFormat="1" x14ac:dyDescent="0.25">
      <c r="A699" s="5"/>
      <c r="B699" s="6"/>
      <c r="C699" s="6"/>
      <c r="D699" s="6"/>
      <c r="E699" s="6"/>
      <c r="F699" s="6"/>
      <c r="G699" s="21"/>
      <c r="H699" s="1"/>
      <c r="I699" s="259"/>
    </row>
    <row r="700" spans="1:9" s="2" customFormat="1" x14ac:dyDescent="0.25">
      <c r="A700" s="5"/>
      <c r="B700" s="6"/>
      <c r="C700" s="6"/>
      <c r="D700" s="6"/>
      <c r="E700" s="6"/>
      <c r="F700" s="6"/>
      <c r="G700" s="22"/>
      <c r="H700" s="1"/>
      <c r="I700" s="259"/>
    </row>
    <row r="701" spans="1:9" s="2" customFormat="1" x14ac:dyDescent="0.25">
      <c r="A701" s="5"/>
      <c r="B701" s="6"/>
      <c r="C701" s="6"/>
      <c r="D701" s="6"/>
      <c r="E701" s="6"/>
      <c r="F701" s="6"/>
      <c r="G701" s="22"/>
      <c r="H701" s="1"/>
      <c r="I701" s="259"/>
    </row>
    <row r="702" spans="1:9" s="2" customFormat="1" x14ac:dyDescent="0.25">
      <c r="A702" s="5"/>
      <c r="B702" s="6"/>
      <c r="C702" s="6"/>
      <c r="D702" s="6"/>
      <c r="E702" s="6"/>
      <c r="F702" s="6"/>
      <c r="G702" s="22"/>
      <c r="H702" s="1"/>
      <c r="I702" s="259"/>
    </row>
    <row r="703" spans="1:9" s="2" customFormat="1" x14ac:dyDescent="0.25">
      <c r="A703" s="5"/>
      <c r="B703" s="6"/>
      <c r="C703" s="6"/>
      <c r="D703" s="6"/>
      <c r="E703" s="6"/>
      <c r="F703" s="6"/>
      <c r="G703" s="21"/>
      <c r="H703" s="1"/>
      <c r="I703" s="259"/>
    </row>
    <row r="704" spans="1:9" s="2" customFormat="1" x14ac:dyDescent="0.25">
      <c r="A704" s="5"/>
      <c r="B704" s="6"/>
      <c r="C704" s="6"/>
      <c r="D704" s="6"/>
      <c r="E704" s="6"/>
      <c r="F704" s="6"/>
      <c r="G704" s="22"/>
      <c r="H704" s="1"/>
      <c r="I704" s="259"/>
    </row>
    <row r="705" spans="1:9" s="2" customFormat="1" x14ac:dyDescent="0.25">
      <c r="A705" s="5"/>
      <c r="B705" s="6"/>
      <c r="C705" s="6"/>
      <c r="D705" s="6"/>
      <c r="E705" s="6"/>
      <c r="F705" s="6"/>
      <c r="G705" s="22"/>
      <c r="H705" s="1"/>
      <c r="I705" s="259"/>
    </row>
    <row r="706" spans="1:9" s="2" customFormat="1" x14ac:dyDescent="0.25">
      <c r="A706" s="5"/>
      <c r="B706" s="6"/>
      <c r="C706" s="6"/>
      <c r="D706" s="6"/>
      <c r="E706" s="6"/>
      <c r="F706" s="6"/>
      <c r="G706" s="22"/>
      <c r="H706" s="1"/>
      <c r="I706" s="259"/>
    </row>
    <row r="707" spans="1:9" s="2" customFormat="1" x14ac:dyDescent="0.25">
      <c r="A707" s="5"/>
      <c r="B707" s="6"/>
      <c r="C707" s="6"/>
      <c r="D707" s="6"/>
      <c r="E707" s="6"/>
      <c r="F707" s="6"/>
      <c r="G707" s="22"/>
      <c r="H707" s="1"/>
      <c r="I707" s="259"/>
    </row>
    <row r="708" spans="1:9" s="13" customFormat="1" x14ac:dyDescent="0.25">
      <c r="A708" s="11"/>
      <c r="B708" s="4"/>
      <c r="C708" s="4"/>
      <c r="D708" s="4"/>
      <c r="E708" s="4"/>
      <c r="F708" s="4"/>
      <c r="G708" s="20"/>
      <c r="I708" s="261"/>
    </row>
    <row r="709" spans="1:9" s="13" customFormat="1" x14ac:dyDescent="0.25">
      <c r="A709" s="11"/>
      <c r="B709" s="4"/>
      <c r="C709" s="6"/>
      <c r="D709" s="6"/>
      <c r="E709" s="9"/>
      <c r="F709" s="9"/>
      <c r="G709" s="21"/>
      <c r="I709" s="261"/>
    </row>
    <row r="710" spans="1:9" s="13" customFormat="1" x14ac:dyDescent="0.25">
      <c r="A710" s="11"/>
      <c r="B710" s="4"/>
      <c r="C710" s="6"/>
      <c r="D710" s="6"/>
      <c r="E710" s="5"/>
      <c r="F710" s="5"/>
      <c r="G710" s="21"/>
      <c r="I710" s="261"/>
    </row>
    <row r="711" spans="1:9" s="13" customFormat="1" x14ac:dyDescent="0.25">
      <c r="A711" s="11"/>
      <c r="B711" s="4"/>
      <c r="C711" s="6"/>
      <c r="D711" s="6"/>
      <c r="E711" s="5"/>
      <c r="F711" s="5"/>
      <c r="G711" s="21"/>
      <c r="I711" s="261"/>
    </row>
    <row r="712" spans="1:9" s="2" customFormat="1" x14ac:dyDescent="0.25">
      <c r="A712" s="5"/>
      <c r="B712" s="6"/>
      <c r="C712" s="307"/>
      <c r="D712" s="307"/>
      <c r="E712" s="307"/>
      <c r="F712" s="6"/>
      <c r="G712" s="22"/>
      <c r="H712" s="1"/>
      <c r="I712" s="259"/>
    </row>
    <row r="713" spans="1:9" s="2" customFormat="1" x14ac:dyDescent="0.25">
      <c r="A713" s="5"/>
      <c r="B713" s="6"/>
      <c r="C713" s="6"/>
      <c r="D713" s="303"/>
      <c r="E713" s="303"/>
      <c r="F713" s="12"/>
      <c r="G713" s="22"/>
      <c r="H713" s="1"/>
      <c r="I713" s="259"/>
    </row>
    <row r="714" spans="1:9" s="2" customFormat="1" x14ac:dyDescent="0.25">
      <c r="A714" s="5"/>
      <c r="B714" s="6"/>
      <c r="C714" s="6"/>
      <c r="D714" s="6"/>
      <c r="E714" s="6"/>
      <c r="F714" s="6"/>
      <c r="G714" s="21"/>
      <c r="H714" s="1"/>
      <c r="I714" s="259"/>
    </row>
    <row r="715" spans="1:9" s="2" customFormat="1" x14ac:dyDescent="0.25">
      <c r="A715" s="5"/>
      <c r="B715" s="6"/>
      <c r="C715" s="6"/>
      <c r="D715" s="307"/>
      <c r="E715" s="307"/>
      <c r="F715" s="6"/>
      <c r="G715" s="21"/>
      <c r="H715" s="1"/>
      <c r="I715" s="259"/>
    </row>
    <row r="716" spans="1:9" s="2" customFormat="1" x14ac:dyDescent="0.25">
      <c r="A716" s="5"/>
      <c r="B716" s="6"/>
      <c r="C716" s="6"/>
      <c r="D716" s="6"/>
      <c r="E716" s="6"/>
      <c r="F716" s="6"/>
      <c r="G716" s="21"/>
      <c r="H716" s="1"/>
      <c r="I716" s="259"/>
    </row>
    <row r="717" spans="1:9" s="2" customFormat="1" x14ac:dyDescent="0.25">
      <c r="A717" s="5"/>
      <c r="B717" s="6"/>
      <c r="C717" s="6"/>
      <c r="D717" s="6"/>
      <c r="E717" s="6"/>
      <c r="F717" s="6"/>
      <c r="G717" s="22"/>
      <c r="H717" s="1"/>
      <c r="I717" s="259"/>
    </row>
    <row r="718" spans="1:9" s="2" customFormat="1" x14ac:dyDescent="0.25">
      <c r="A718" s="5"/>
      <c r="B718" s="6"/>
      <c r="C718" s="6"/>
      <c r="D718" s="6"/>
      <c r="E718" s="6"/>
      <c r="F718" s="6"/>
      <c r="G718" s="22"/>
      <c r="H718" s="1"/>
      <c r="I718" s="259"/>
    </row>
    <row r="719" spans="1:9" s="2" customFormat="1" x14ac:dyDescent="0.25">
      <c r="A719" s="5"/>
      <c r="B719" s="6"/>
      <c r="C719" s="6"/>
      <c r="D719" s="6"/>
      <c r="E719" s="6"/>
      <c r="F719" s="6"/>
      <c r="G719" s="22"/>
      <c r="H719" s="1"/>
      <c r="I719" s="259"/>
    </row>
    <row r="720" spans="1:9" s="2" customFormat="1" x14ac:dyDescent="0.25">
      <c r="A720" s="5"/>
      <c r="B720" s="6"/>
      <c r="C720" s="6"/>
      <c r="D720" s="6"/>
      <c r="E720" s="6"/>
      <c r="F720" s="6"/>
      <c r="G720" s="22"/>
      <c r="H720" s="1"/>
      <c r="I720" s="259"/>
    </row>
    <row r="721" spans="1:9" s="2" customFormat="1" x14ac:dyDescent="0.25">
      <c r="A721" s="5"/>
      <c r="B721" s="6"/>
      <c r="C721" s="6"/>
      <c r="D721" s="6"/>
      <c r="E721" s="6"/>
      <c r="F721" s="6"/>
      <c r="G721" s="22"/>
      <c r="H721" s="1"/>
      <c r="I721" s="259"/>
    </row>
    <row r="722" spans="1:9" s="2" customFormat="1" x14ac:dyDescent="0.25">
      <c r="A722" s="5"/>
      <c r="B722" s="6"/>
      <c r="C722" s="6"/>
      <c r="D722" s="6"/>
      <c r="E722" s="6"/>
      <c r="F722" s="6"/>
      <c r="G722" s="22"/>
      <c r="H722" s="1"/>
      <c r="I722" s="259"/>
    </row>
    <row r="723" spans="1:9" s="2" customFormat="1" x14ac:dyDescent="0.25">
      <c r="A723" s="5"/>
      <c r="B723" s="6"/>
      <c r="C723" s="6"/>
      <c r="D723" s="6"/>
      <c r="E723" s="6"/>
      <c r="F723" s="6"/>
      <c r="G723" s="21"/>
      <c r="H723" s="1"/>
      <c r="I723" s="259"/>
    </row>
    <row r="724" spans="1:9" s="2" customFormat="1" x14ac:dyDescent="0.25">
      <c r="A724" s="5"/>
      <c r="B724" s="6"/>
      <c r="C724" s="6"/>
      <c r="D724" s="6"/>
      <c r="E724" s="6"/>
      <c r="F724" s="6"/>
      <c r="G724" s="21"/>
      <c r="H724" s="1"/>
      <c r="I724" s="259"/>
    </row>
    <row r="725" spans="1:9" s="2" customFormat="1" x14ac:dyDescent="0.25">
      <c r="A725" s="5"/>
      <c r="B725" s="6"/>
      <c r="C725" s="6"/>
      <c r="D725" s="6"/>
      <c r="E725" s="6"/>
      <c r="F725" s="6"/>
      <c r="G725" s="22"/>
      <c r="H725" s="1"/>
      <c r="I725" s="259"/>
    </row>
    <row r="726" spans="1:9" s="2" customFormat="1" x14ac:dyDescent="0.25">
      <c r="A726" s="5"/>
      <c r="B726" s="6"/>
      <c r="C726" s="6"/>
      <c r="D726" s="6"/>
      <c r="E726" s="6"/>
      <c r="F726" s="6"/>
      <c r="G726" s="22"/>
      <c r="H726" s="1"/>
      <c r="I726" s="259"/>
    </row>
    <row r="727" spans="1:9" s="2" customFormat="1" x14ac:dyDescent="0.25">
      <c r="A727" s="5"/>
      <c r="B727" s="6"/>
      <c r="C727" s="6"/>
      <c r="D727" s="17"/>
      <c r="E727" s="8"/>
      <c r="F727" s="8"/>
      <c r="G727" s="21"/>
      <c r="H727" s="1"/>
      <c r="I727" s="259"/>
    </row>
    <row r="728" spans="1:9" s="2" customFormat="1" x14ac:dyDescent="0.25">
      <c r="A728" s="5"/>
      <c r="B728" s="6"/>
      <c r="C728" s="6"/>
      <c r="D728" s="17"/>
      <c r="E728" s="8"/>
      <c r="F728" s="8"/>
      <c r="G728" s="22"/>
      <c r="H728" s="1"/>
      <c r="I728" s="259"/>
    </row>
    <row r="729" spans="1:9" s="2" customFormat="1" x14ac:dyDescent="0.25">
      <c r="A729" s="5"/>
      <c r="B729" s="6"/>
      <c r="C729" s="6"/>
      <c r="D729" s="6"/>
      <c r="E729" s="6"/>
      <c r="F729" s="6"/>
      <c r="G729" s="22"/>
      <c r="H729" s="1"/>
      <c r="I729" s="259"/>
    </row>
    <row r="730" spans="1:9" s="2" customFormat="1" x14ac:dyDescent="0.25">
      <c r="A730" s="5"/>
      <c r="B730" s="6"/>
      <c r="C730" s="6"/>
      <c r="D730" s="6"/>
      <c r="E730" s="6"/>
      <c r="F730" s="6"/>
      <c r="G730" s="22"/>
      <c r="H730" s="1"/>
      <c r="I730" s="259"/>
    </row>
    <row r="731" spans="1:9" s="2" customFormat="1" x14ac:dyDescent="0.25">
      <c r="A731" s="11"/>
      <c r="B731" s="4"/>
      <c r="C731" s="4"/>
      <c r="D731" s="4"/>
      <c r="E731" s="4"/>
      <c r="F731" s="4"/>
      <c r="G731" s="20"/>
      <c r="H731" s="1"/>
      <c r="I731" s="259"/>
    </row>
    <row r="732" spans="1:9" s="2" customFormat="1" x14ac:dyDescent="0.25">
      <c r="A732" s="5"/>
      <c r="B732" s="6"/>
      <c r="C732" s="6"/>
      <c r="D732" s="6"/>
      <c r="E732" s="6"/>
      <c r="F732" s="6"/>
      <c r="G732" s="22"/>
      <c r="H732" s="1"/>
      <c r="I732" s="259"/>
    </row>
    <row r="733" spans="1:9" s="2" customFormat="1" x14ac:dyDescent="0.25">
      <c r="A733" s="5"/>
      <c r="B733" s="6"/>
      <c r="C733" s="6"/>
      <c r="D733" s="303"/>
      <c r="E733" s="303"/>
      <c r="F733" s="12"/>
      <c r="G733" s="22"/>
      <c r="H733" s="1"/>
      <c r="I733" s="259"/>
    </row>
    <row r="734" spans="1:9" s="2" customFormat="1" x14ac:dyDescent="0.25">
      <c r="A734" s="5"/>
      <c r="B734" s="6"/>
      <c r="C734" s="6"/>
      <c r="D734" s="303"/>
      <c r="E734" s="303"/>
      <c r="F734" s="12"/>
      <c r="G734" s="22"/>
      <c r="H734" s="1"/>
      <c r="I734" s="259"/>
    </row>
    <row r="735" spans="1:9" s="2" customFormat="1" x14ac:dyDescent="0.25">
      <c r="A735" s="5"/>
      <c r="B735" s="6"/>
      <c r="C735" s="6"/>
      <c r="D735" s="6"/>
      <c r="E735" s="6"/>
      <c r="F735" s="6"/>
      <c r="G735" s="21"/>
      <c r="H735" s="1"/>
      <c r="I735" s="259"/>
    </row>
    <row r="736" spans="1:9" s="2" customFormat="1" x14ac:dyDescent="0.25">
      <c r="A736" s="5"/>
      <c r="B736" s="6"/>
      <c r="C736" s="6"/>
      <c r="D736" s="6"/>
      <c r="E736" s="6"/>
      <c r="F736" s="6"/>
      <c r="G736" s="21"/>
      <c r="H736" s="1"/>
      <c r="I736" s="259"/>
    </row>
    <row r="737" spans="1:9" s="2" customFormat="1" x14ac:dyDescent="0.25">
      <c r="A737" s="5"/>
      <c r="B737" s="6"/>
      <c r="C737" s="6"/>
      <c r="D737" s="6"/>
      <c r="E737" s="6"/>
      <c r="F737" s="6"/>
      <c r="G737" s="21"/>
      <c r="H737" s="1"/>
      <c r="I737" s="259"/>
    </row>
    <row r="738" spans="1:9" s="2" customFormat="1" x14ac:dyDescent="0.25">
      <c r="A738" s="5"/>
      <c r="B738" s="6"/>
      <c r="C738" s="6"/>
      <c r="D738" s="6"/>
      <c r="E738" s="6"/>
      <c r="F738" s="6"/>
      <c r="G738" s="21"/>
      <c r="H738" s="1"/>
      <c r="I738" s="259"/>
    </row>
    <row r="739" spans="1:9" s="2" customFormat="1" x14ac:dyDescent="0.25">
      <c r="A739" s="5"/>
      <c r="B739" s="6"/>
      <c r="C739" s="6"/>
      <c r="D739" s="6"/>
      <c r="E739" s="6"/>
      <c r="F739" s="6"/>
      <c r="G739" s="21"/>
      <c r="H739" s="1"/>
      <c r="I739" s="259"/>
    </row>
    <row r="740" spans="1:9" s="2" customFormat="1" x14ac:dyDescent="0.25">
      <c r="A740" s="5"/>
      <c r="B740" s="6"/>
      <c r="C740" s="6"/>
      <c r="D740" s="6"/>
      <c r="E740" s="6"/>
      <c r="F740" s="6"/>
      <c r="G740" s="22"/>
      <c r="H740" s="1"/>
      <c r="I740" s="259"/>
    </row>
    <row r="741" spans="1:9" s="2" customFormat="1" x14ac:dyDescent="0.25">
      <c r="A741" s="5"/>
      <c r="B741" s="6"/>
      <c r="C741" s="6"/>
      <c r="D741" s="6"/>
      <c r="E741" s="6"/>
      <c r="F741" s="6"/>
      <c r="G741" s="22"/>
      <c r="H741" s="1"/>
      <c r="I741" s="259"/>
    </row>
    <row r="742" spans="1:9" s="2" customFormat="1" x14ac:dyDescent="0.25">
      <c r="A742" s="85"/>
      <c r="B742" s="7"/>
      <c r="C742" s="7"/>
      <c r="D742" s="7"/>
      <c r="E742" s="7"/>
      <c r="F742" s="7"/>
      <c r="G742" s="41"/>
      <c r="H742" s="1"/>
      <c r="I742" s="259"/>
    </row>
    <row r="743" spans="1:9" s="2" customFormat="1" x14ac:dyDescent="0.25">
      <c r="A743" s="85"/>
      <c r="B743" s="57"/>
      <c r="C743" s="57"/>
      <c r="D743" s="57"/>
      <c r="E743" s="57"/>
      <c r="F743" s="57"/>
      <c r="G743" s="43"/>
      <c r="H743" s="1"/>
      <c r="I743" s="259"/>
    </row>
    <row r="744" spans="1:9" s="2" customFormat="1" x14ac:dyDescent="0.25">
      <c r="A744" s="85"/>
      <c r="B744" s="7"/>
      <c r="C744" s="7"/>
      <c r="D744" s="7"/>
      <c r="E744" s="7"/>
      <c r="F744" s="7"/>
      <c r="G744" s="41"/>
      <c r="H744" s="1"/>
      <c r="I744" s="259"/>
    </row>
    <row r="745" spans="1:9" s="2" customFormat="1" x14ac:dyDescent="0.25">
      <c r="A745" s="85"/>
      <c r="B745" s="57"/>
      <c r="C745" s="57"/>
      <c r="D745" s="57"/>
      <c r="E745" s="57"/>
      <c r="F745" s="57"/>
      <c r="G745" s="39"/>
      <c r="H745" s="1"/>
      <c r="I745" s="259"/>
    </row>
    <row r="746" spans="1:9" s="2" customFormat="1" x14ac:dyDescent="0.25">
      <c r="A746" s="85"/>
      <c r="B746" s="7"/>
      <c r="C746" s="86"/>
      <c r="D746" s="86"/>
      <c r="E746" s="86"/>
      <c r="F746" s="86"/>
      <c r="G746" s="26"/>
      <c r="H746" s="1"/>
      <c r="I746" s="259"/>
    </row>
    <row r="747" spans="1:9" s="34" customFormat="1" x14ac:dyDescent="0.25">
      <c r="A747" s="87"/>
      <c r="B747" s="57"/>
      <c r="C747" s="57"/>
      <c r="D747" s="57"/>
      <c r="E747" s="57"/>
      <c r="F747" s="57"/>
      <c r="G747" s="35"/>
      <c r="I747" s="262"/>
    </row>
    <row r="748" spans="1:9" s="34" customFormat="1" x14ac:dyDescent="0.25">
      <c r="A748" s="87"/>
      <c r="B748" s="57"/>
      <c r="C748" s="57"/>
      <c r="D748" s="57"/>
      <c r="E748" s="57"/>
      <c r="F748" s="57"/>
      <c r="G748" s="46"/>
      <c r="I748" s="262"/>
    </row>
    <row r="749" spans="1:9" x14ac:dyDescent="0.25">
      <c r="A749" s="85"/>
      <c r="B749" s="7"/>
      <c r="C749" s="7"/>
      <c r="D749" s="7"/>
      <c r="E749" s="7"/>
      <c r="F749" s="7"/>
      <c r="G749" s="38"/>
    </row>
    <row r="750" spans="1:9" x14ac:dyDescent="0.25">
      <c r="A750" s="85"/>
      <c r="B750" s="7"/>
      <c r="C750" s="7"/>
      <c r="D750" s="7"/>
      <c r="E750" s="7"/>
      <c r="F750" s="7"/>
      <c r="G750" s="38"/>
    </row>
    <row r="751" spans="1:9" x14ac:dyDescent="0.25">
      <c r="A751" s="85"/>
      <c r="B751" s="7"/>
      <c r="C751" s="7"/>
      <c r="D751" s="7"/>
      <c r="E751" s="7"/>
      <c r="F751" s="7"/>
      <c r="G751" s="38"/>
    </row>
  </sheetData>
  <sheetProtection selectLockedCells="1" selectUnlockedCells="1"/>
  <mergeCells count="25">
    <mergeCell ref="A3:F3"/>
    <mergeCell ref="A4:F4"/>
    <mergeCell ref="A2:G2"/>
    <mergeCell ref="D549:E549"/>
    <mergeCell ref="D512:E512"/>
    <mergeCell ref="A1:I1"/>
    <mergeCell ref="A402:B402"/>
    <mergeCell ref="C402:F402"/>
    <mergeCell ref="A406:F406"/>
    <mergeCell ref="D555:E555"/>
    <mergeCell ref="D554:E554"/>
    <mergeCell ref="D649:E649"/>
    <mergeCell ref="C629:E629"/>
    <mergeCell ref="D645:E645"/>
    <mergeCell ref="D610:E610"/>
    <mergeCell ref="D734:E734"/>
    <mergeCell ref="A5:F5"/>
    <mergeCell ref="F7:F8"/>
    <mergeCell ref="A7:E8"/>
    <mergeCell ref="D733:E733"/>
    <mergeCell ref="D713:E713"/>
    <mergeCell ref="D715:E715"/>
    <mergeCell ref="D550:E550"/>
    <mergeCell ref="C712:E712"/>
    <mergeCell ref="D570:E570"/>
  </mergeCells>
  <phoneticPr fontId="28" type="noConversion"/>
  <printOptions horizontalCentered="1" headings="1" gridLines="1"/>
  <pageMargins left="0.2902777777777778" right="0.2902777777777778" top="0.78749999999999998" bottom="0.78749999999999998" header="0.51180555555555551" footer="0.51180555555555551"/>
  <pageSetup paperSize="9" scale="46" firstPageNumber="0" orientation="portrait" verticalDpi="300" r:id="rId1"/>
  <headerFooter alignWithMargins="0">
    <oddFooter>&amp;C&amp;P. oldal, összesen: &amp;N</oddFooter>
  </headerFooter>
  <rowBreaks count="6" manualBreakCount="6">
    <brk id="76" max="7" man="1"/>
    <brk id="157" max="7" man="1"/>
    <brk id="243" max="7" man="1"/>
    <brk id="341" max="7" man="1"/>
    <brk id="561" max="9" man="1"/>
    <brk id="618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"/>
  <sheetViews>
    <sheetView view="pageBreakPreview" zoomScaleNormal="100" zoomScaleSheetLayoutView="100" workbookViewId="0">
      <selection activeCell="A2" sqref="A2:E2"/>
    </sheetView>
  </sheetViews>
  <sheetFormatPr defaultRowHeight="12.75" x14ac:dyDescent="0.2"/>
  <cols>
    <col min="1" max="1" width="89.85546875" style="128" bestFit="1" customWidth="1"/>
    <col min="2" max="3" width="11.85546875" style="128" customWidth="1"/>
    <col min="4" max="4" width="11" style="128" customWidth="1"/>
    <col min="5" max="5" width="13.42578125" style="128" customWidth="1"/>
    <col min="6" max="6" width="9.140625" style="277"/>
    <col min="7" max="16384" width="9.140625" style="128"/>
  </cols>
  <sheetData>
    <row r="1" spans="1:9" ht="15.75" customHeight="1" x14ac:dyDescent="0.2">
      <c r="A1" s="310" t="s">
        <v>412</v>
      </c>
      <c r="B1" s="311"/>
      <c r="C1" s="311"/>
      <c r="D1" s="311"/>
      <c r="E1" s="311"/>
      <c r="F1" s="311"/>
      <c r="G1" s="311"/>
      <c r="H1" s="311"/>
      <c r="I1" s="311"/>
    </row>
    <row r="2" spans="1:9" ht="12.75" customHeight="1" x14ac:dyDescent="0.25">
      <c r="A2" s="300" t="s">
        <v>349</v>
      </c>
      <c r="B2" s="300"/>
      <c r="C2" s="300"/>
      <c r="D2" s="300"/>
      <c r="E2" s="300"/>
    </row>
    <row r="3" spans="1:9" ht="12.75" customHeight="1" x14ac:dyDescent="0.25">
      <c r="A3" s="317" t="s">
        <v>15</v>
      </c>
      <c r="B3" s="317"/>
      <c r="C3" s="317"/>
      <c r="D3" s="317"/>
      <c r="E3" s="317"/>
    </row>
    <row r="4" spans="1:9" ht="15.75" x14ac:dyDescent="0.25">
      <c r="A4" s="317" t="s">
        <v>335</v>
      </c>
      <c r="B4" s="317"/>
      <c r="C4" s="317"/>
      <c r="D4" s="317"/>
      <c r="E4" s="317"/>
    </row>
    <row r="5" spans="1:9" s="130" customFormat="1" ht="47.25" customHeight="1" x14ac:dyDescent="0.25">
      <c r="A5" s="129" t="s">
        <v>299</v>
      </c>
      <c r="B5" s="124" t="s">
        <v>300</v>
      </c>
      <c r="C5" s="124" t="s">
        <v>301</v>
      </c>
      <c r="D5" s="124" t="s">
        <v>342</v>
      </c>
      <c r="E5" s="124" t="s">
        <v>302</v>
      </c>
      <c r="F5" s="278"/>
    </row>
    <row r="6" spans="1:9" ht="15.75" x14ac:dyDescent="0.25">
      <c r="A6" s="135" t="s">
        <v>29</v>
      </c>
      <c r="B6" s="131">
        <v>16745</v>
      </c>
      <c r="C6" s="131">
        <v>0</v>
      </c>
      <c r="D6" s="131">
        <v>0</v>
      </c>
      <c r="E6" s="131">
        <f>SUM(B6:D6)</f>
        <v>16745</v>
      </c>
      <c r="F6" s="95"/>
    </row>
    <row r="7" spans="1:9" ht="15.75" x14ac:dyDescent="0.25">
      <c r="A7" s="5" t="s">
        <v>225</v>
      </c>
      <c r="B7" s="131">
        <v>3357</v>
      </c>
      <c r="C7" s="131">
        <v>0</v>
      </c>
      <c r="D7" s="131">
        <v>0</v>
      </c>
      <c r="E7" s="131">
        <f t="shared" ref="E7:E29" si="0">SUM(B7:D7)</f>
        <v>3357</v>
      </c>
      <c r="F7" s="95"/>
    </row>
    <row r="8" spans="1:9" ht="15.75" x14ac:dyDescent="0.25">
      <c r="A8" s="5" t="s">
        <v>228</v>
      </c>
      <c r="B8" s="131">
        <v>0</v>
      </c>
      <c r="C8" s="131">
        <v>135</v>
      </c>
      <c r="D8" s="131">
        <v>0</v>
      </c>
      <c r="E8" s="131">
        <f t="shared" si="0"/>
        <v>135</v>
      </c>
      <c r="F8" s="95"/>
    </row>
    <row r="9" spans="1:9" ht="15.75" x14ac:dyDescent="0.25">
      <c r="A9" s="5" t="s">
        <v>229</v>
      </c>
      <c r="B9" s="131">
        <v>297</v>
      </c>
      <c r="C9" s="131">
        <v>200</v>
      </c>
      <c r="D9" s="131">
        <v>0</v>
      </c>
      <c r="E9" s="131">
        <f t="shared" si="0"/>
        <v>497</v>
      </c>
      <c r="F9" s="95"/>
    </row>
    <row r="10" spans="1:9" ht="15.75" x14ac:dyDescent="0.25">
      <c r="A10" s="5" t="s">
        <v>230</v>
      </c>
      <c r="B10" s="131">
        <v>635</v>
      </c>
      <c r="C10" s="131">
        <v>0</v>
      </c>
      <c r="D10" s="131">
        <v>0</v>
      </c>
      <c r="E10" s="131">
        <f t="shared" si="0"/>
        <v>635</v>
      </c>
      <c r="F10" s="95"/>
    </row>
    <row r="11" spans="1:9" ht="15.75" x14ac:dyDescent="0.25">
      <c r="A11" s="5" t="s">
        <v>231</v>
      </c>
      <c r="B11" s="131">
        <v>502</v>
      </c>
      <c r="C11" s="131">
        <v>0</v>
      </c>
      <c r="D11" s="131">
        <v>0</v>
      </c>
      <c r="E11" s="131">
        <f t="shared" si="0"/>
        <v>502</v>
      </c>
      <c r="F11" s="95"/>
    </row>
    <row r="12" spans="1:9" ht="15.75" x14ac:dyDescent="0.25">
      <c r="A12" s="5" t="s">
        <v>233</v>
      </c>
      <c r="B12" s="131">
        <v>14404</v>
      </c>
      <c r="C12" s="131">
        <v>0</v>
      </c>
      <c r="D12" s="131">
        <v>0</v>
      </c>
      <c r="E12" s="131">
        <f t="shared" si="0"/>
        <v>14404</v>
      </c>
      <c r="F12" s="95"/>
    </row>
    <row r="13" spans="1:9" ht="15.75" x14ac:dyDescent="0.25">
      <c r="A13" s="5" t="s">
        <v>359</v>
      </c>
      <c r="B13" s="131">
        <v>20</v>
      </c>
      <c r="C13" s="131">
        <v>0</v>
      </c>
      <c r="D13" s="131">
        <v>0</v>
      </c>
      <c r="E13" s="131">
        <f t="shared" si="0"/>
        <v>20</v>
      </c>
      <c r="F13" s="95"/>
    </row>
    <row r="14" spans="1:9" ht="15.75" x14ac:dyDescent="0.25">
      <c r="A14" s="5" t="s">
        <v>295</v>
      </c>
      <c r="B14" s="131">
        <v>0</v>
      </c>
      <c r="C14" s="131">
        <v>0</v>
      </c>
      <c r="D14" s="131">
        <v>0</v>
      </c>
      <c r="E14" s="131">
        <f t="shared" si="0"/>
        <v>0</v>
      </c>
      <c r="F14" s="95"/>
    </row>
    <row r="15" spans="1:9" ht="15.75" x14ac:dyDescent="0.25">
      <c r="A15" s="5" t="s">
        <v>296</v>
      </c>
      <c r="B15" s="131">
        <v>0</v>
      </c>
      <c r="C15" s="131">
        <v>0</v>
      </c>
      <c r="D15" s="131">
        <v>41</v>
      </c>
      <c r="E15" s="131">
        <f t="shared" si="0"/>
        <v>41</v>
      </c>
      <c r="F15" s="95"/>
    </row>
    <row r="16" spans="1:9" ht="15.75" x14ac:dyDescent="0.25">
      <c r="A16" s="5" t="s">
        <v>235</v>
      </c>
      <c r="B16" s="131">
        <v>0</v>
      </c>
      <c r="C16" s="131">
        <v>279</v>
      </c>
      <c r="D16" s="131">
        <v>0</v>
      </c>
      <c r="E16" s="131">
        <f t="shared" si="0"/>
        <v>279</v>
      </c>
      <c r="F16" s="95"/>
    </row>
    <row r="17" spans="1:6" ht="15.75" x14ac:dyDescent="0.25">
      <c r="A17" s="5" t="s">
        <v>241</v>
      </c>
      <c r="B17" s="131">
        <v>0</v>
      </c>
      <c r="C17" s="131">
        <v>1589</v>
      </c>
      <c r="D17" s="131">
        <v>0</v>
      </c>
      <c r="E17" s="131">
        <f t="shared" si="0"/>
        <v>1589</v>
      </c>
      <c r="F17" s="95"/>
    </row>
    <row r="18" spans="1:6" ht="15.75" x14ac:dyDescent="0.25">
      <c r="A18" s="5" t="s">
        <v>242</v>
      </c>
      <c r="B18" s="131">
        <v>0</v>
      </c>
      <c r="C18" s="131">
        <v>784</v>
      </c>
      <c r="D18" s="131">
        <v>0</v>
      </c>
      <c r="E18" s="131">
        <f t="shared" si="0"/>
        <v>784</v>
      </c>
      <c r="F18" s="95"/>
    </row>
    <row r="19" spans="1:6" ht="15.75" x14ac:dyDescent="0.25">
      <c r="A19" s="5" t="s">
        <v>243</v>
      </c>
      <c r="B19" s="131">
        <v>0</v>
      </c>
      <c r="C19" s="131">
        <v>0</v>
      </c>
      <c r="D19" s="131">
        <v>0</v>
      </c>
      <c r="E19" s="131">
        <f t="shared" si="0"/>
        <v>0</v>
      </c>
      <c r="F19" s="95"/>
    </row>
    <row r="20" spans="1:6" ht="15.75" x14ac:dyDescent="0.25">
      <c r="A20" s="5" t="s">
        <v>275</v>
      </c>
      <c r="B20" s="132">
        <v>1812</v>
      </c>
      <c r="C20" s="132">
        <v>0</v>
      </c>
      <c r="D20" s="132">
        <v>0</v>
      </c>
      <c r="E20" s="131">
        <f t="shared" si="0"/>
        <v>1812</v>
      </c>
      <c r="F20" s="95"/>
    </row>
    <row r="21" spans="1:6" ht="15.75" x14ac:dyDescent="0.25">
      <c r="A21" s="5" t="s">
        <v>244</v>
      </c>
      <c r="B21" s="132">
        <v>0</v>
      </c>
      <c r="C21" s="132">
        <v>0</v>
      </c>
      <c r="D21" s="132">
        <v>0</v>
      </c>
      <c r="E21" s="131">
        <f t="shared" si="0"/>
        <v>0</v>
      </c>
      <c r="F21" s="95"/>
    </row>
    <row r="22" spans="1:6" ht="15.75" x14ac:dyDescent="0.25">
      <c r="A22" s="5" t="s">
        <v>324</v>
      </c>
      <c r="B22" s="132">
        <v>0</v>
      </c>
      <c r="C22" s="132">
        <v>30</v>
      </c>
      <c r="D22" s="132">
        <v>0</v>
      </c>
      <c r="E22" s="131">
        <f t="shared" si="0"/>
        <v>30</v>
      </c>
      <c r="F22" s="95"/>
    </row>
    <row r="23" spans="1:6" ht="15.75" x14ac:dyDescent="0.25">
      <c r="A23" s="134" t="s">
        <v>254</v>
      </c>
      <c r="B23" s="132">
        <v>0</v>
      </c>
      <c r="C23" s="132">
        <v>225</v>
      </c>
      <c r="D23" s="132">
        <v>0</v>
      </c>
      <c r="E23" s="131">
        <f t="shared" si="0"/>
        <v>225</v>
      </c>
      <c r="F23" s="95"/>
    </row>
    <row r="24" spans="1:6" s="204" customFormat="1" ht="15.75" x14ac:dyDescent="0.25">
      <c r="A24" s="85" t="s">
        <v>246</v>
      </c>
      <c r="B24" s="132">
        <v>0</v>
      </c>
      <c r="C24" s="132">
        <v>387</v>
      </c>
      <c r="D24" s="132">
        <v>0</v>
      </c>
      <c r="E24" s="131">
        <f t="shared" si="0"/>
        <v>387</v>
      </c>
      <c r="F24" s="95"/>
    </row>
    <row r="25" spans="1:6" ht="15.75" x14ac:dyDescent="0.25">
      <c r="A25" s="85" t="s">
        <v>318</v>
      </c>
      <c r="B25" s="132">
        <v>360</v>
      </c>
      <c r="C25" s="132">
        <v>0</v>
      </c>
      <c r="D25" s="132">
        <v>0</v>
      </c>
      <c r="E25" s="132">
        <f t="shared" si="0"/>
        <v>360</v>
      </c>
      <c r="F25" s="95"/>
    </row>
    <row r="26" spans="1:6" ht="15.75" x14ac:dyDescent="0.25">
      <c r="A26" s="85" t="s">
        <v>354</v>
      </c>
      <c r="B26" s="132">
        <v>0</v>
      </c>
      <c r="C26" s="132">
        <v>20</v>
      </c>
      <c r="D26" s="132">
        <v>0</v>
      </c>
      <c r="E26" s="132">
        <f t="shared" si="0"/>
        <v>20</v>
      </c>
      <c r="F26" s="95"/>
    </row>
    <row r="27" spans="1:6" ht="15.75" x14ac:dyDescent="0.25">
      <c r="A27" s="85" t="s">
        <v>360</v>
      </c>
      <c r="B27" s="132">
        <v>18</v>
      </c>
      <c r="C27" s="132">
        <v>0</v>
      </c>
      <c r="D27" s="132">
        <v>0</v>
      </c>
      <c r="E27" s="132">
        <f t="shared" si="0"/>
        <v>18</v>
      </c>
      <c r="F27" s="95"/>
    </row>
    <row r="28" spans="1:6" ht="15.75" x14ac:dyDescent="0.25">
      <c r="A28" s="85" t="s">
        <v>362</v>
      </c>
      <c r="B28" s="132">
        <v>70</v>
      </c>
      <c r="C28" s="132">
        <v>0</v>
      </c>
      <c r="D28" s="132">
        <v>0</v>
      </c>
      <c r="E28" s="132">
        <f t="shared" si="0"/>
        <v>70</v>
      </c>
      <c r="F28" s="95"/>
    </row>
    <row r="29" spans="1:6" ht="15.75" x14ac:dyDescent="0.25">
      <c r="A29" s="85" t="s">
        <v>363</v>
      </c>
      <c r="B29" s="132">
        <v>2</v>
      </c>
      <c r="C29" s="132">
        <v>0</v>
      </c>
      <c r="D29" s="132">
        <v>0</v>
      </c>
      <c r="E29" s="132">
        <f t="shared" si="0"/>
        <v>2</v>
      </c>
      <c r="F29" s="95"/>
    </row>
    <row r="30" spans="1:6" ht="15.75" x14ac:dyDescent="0.25">
      <c r="A30" s="85" t="s">
        <v>321</v>
      </c>
      <c r="B30" s="132">
        <v>0</v>
      </c>
      <c r="C30" s="132">
        <v>0</v>
      </c>
      <c r="D30" s="132">
        <v>804</v>
      </c>
      <c r="E30" s="132">
        <f>D30</f>
        <v>804</v>
      </c>
      <c r="F30" s="95"/>
    </row>
    <row r="31" spans="1:6" ht="15.75" x14ac:dyDescent="0.25">
      <c r="A31" s="85" t="s">
        <v>410</v>
      </c>
      <c r="B31" s="132">
        <v>0</v>
      </c>
      <c r="C31" s="132">
        <v>35</v>
      </c>
      <c r="D31" s="132">
        <v>0</v>
      </c>
      <c r="E31" s="132">
        <v>35</v>
      </c>
      <c r="F31" s="95"/>
    </row>
    <row r="32" spans="1:6" ht="15.75" x14ac:dyDescent="0.25">
      <c r="A32" s="234" t="s">
        <v>303</v>
      </c>
      <c r="B32" s="235">
        <f>SUM(B6:B31)</f>
        <v>38222</v>
      </c>
      <c r="C32" s="235">
        <f>SUM(C6:C31)</f>
        <v>3684</v>
      </c>
      <c r="D32" s="235">
        <f>SUM(D6:D31)</f>
        <v>845</v>
      </c>
      <c r="E32" s="236">
        <f>SUM(E6:E31)</f>
        <v>42751</v>
      </c>
    </row>
    <row r="34" spans="1:10" s="2" customFormat="1" ht="15.75" x14ac:dyDescent="0.25">
      <c r="A34" s="49"/>
      <c r="B34" s="15"/>
      <c r="C34" s="15"/>
      <c r="D34" s="15"/>
      <c r="E34" s="15"/>
      <c r="F34" s="15"/>
      <c r="G34" s="76"/>
      <c r="H34" s="39"/>
      <c r="I34" s="39"/>
      <c r="J34" s="40"/>
    </row>
    <row r="35" spans="1:10" s="2" customFormat="1" ht="15.75" x14ac:dyDescent="0.25">
      <c r="A35" s="11"/>
      <c r="B35" s="6"/>
      <c r="C35" s="6"/>
      <c r="D35" s="6"/>
      <c r="E35" s="7"/>
      <c r="F35" s="275"/>
      <c r="G35" s="75"/>
      <c r="H35" s="22"/>
      <c r="I35" s="41"/>
      <c r="J35" s="40"/>
    </row>
    <row r="36" spans="1:10" s="13" customFormat="1" ht="15.75" x14ac:dyDescent="0.25">
      <c r="A36" s="11"/>
      <c r="B36" s="4"/>
      <c r="C36" s="4"/>
      <c r="D36" s="4"/>
      <c r="E36" s="4"/>
      <c r="F36" s="15"/>
      <c r="G36" s="76"/>
      <c r="H36" s="43"/>
      <c r="I36" s="43"/>
      <c r="J36" s="45"/>
    </row>
    <row r="37" spans="1:10" s="13" customFormat="1" ht="15.75" x14ac:dyDescent="0.25">
      <c r="A37" s="11"/>
      <c r="B37" s="4"/>
      <c r="C37" s="4"/>
      <c r="D37" s="4"/>
      <c r="E37" s="4"/>
      <c r="F37" s="15"/>
      <c r="G37" s="76"/>
      <c r="H37" s="43"/>
      <c r="I37" s="43"/>
      <c r="J37" s="45"/>
    </row>
    <row r="38" spans="1:10" s="13" customFormat="1" ht="15.75" x14ac:dyDescent="0.25">
      <c r="A38" s="11"/>
      <c r="B38" s="4"/>
      <c r="C38" s="4"/>
      <c r="D38" s="4"/>
      <c r="E38" s="4"/>
      <c r="F38" s="15"/>
      <c r="G38" s="76"/>
      <c r="H38" s="43"/>
      <c r="I38" s="43"/>
      <c r="J38" s="45"/>
    </row>
    <row r="39" spans="1:10" s="13" customFormat="1" ht="15.75" x14ac:dyDescent="0.25">
      <c r="A39" s="11"/>
      <c r="B39" s="4"/>
      <c r="C39" s="4"/>
      <c r="D39" s="4"/>
      <c r="E39" s="4"/>
      <c r="F39" s="15"/>
      <c r="G39" s="76"/>
      <c r="H39" s="43"/>
      <c r="I39" s="43"/>
      <c r="J39" s="45"/>
    </row>
    <row r="40" spans="1:10" s="2" customFormat="1" ht="15.75" x14ac:dyDescent="0.25">
      <c r="A40" s="11"/>
      <c r="B40" s="6"/>
      <c r="C40" s="6"/>
      <c r="D40" s="6"/>
      <c r="E40" s="73"/>
      <c r="F40" s="275"/>
      <c r="G40" s="75"/>
      <c r="H40" s="22"/>
      <c r="I40" s="41"/>
      <c r="J40" s="40"/>
    </row>
    <row r="41" spans="1:10" s="2" customFormat="1" ht="15.75" x14ac:dyDescent="0.25">
      <c r="A41" s="11"/>
      <c r="B41" s="6"/>
      <c r="C41" s="6"/>
      <c r="D41" s="6"/>
      <c r="E41" s="6"/>
      <c r="F41" s="276"/>
      <c r="G41" s="76"/>
      <c r="H41" s="41"/>
      <c r="I41" s="41"/>
      <c r="J41" s="40"/>
    </row>
    <row r="42" spans="1:10" s="2" customFormat="1" ht="15.75" x14ac:dyDescent="0.25">
      <c r="A42" s="11"/>
      <c r="B42" s="6"/>
      <c r="C42" s="6"/>
      <c r="D42" s="6"/>
      <c r="E42" s="6"/>
      <c r="F42" s="276"/>
      <c r="G42" s="76"/>
      <c r="H42" s="41"/>
      <c r="I42" s="41"/>
      <c r="J42" s="40"/>
    </row>
    <row r="43" spans="1:10" s="2" customFormat="1" ht="15.75" x14ac:dyDescent="0.25">
      <c r="A43" s="11"/>
      <c r="B43" s="6"/>
      <c r="C43" s="6"/>
      <c r="D43" s="6"/>
      <c r="E43" s="6"/>
      <c r="F43" s="276"/>
      <c r="G43" s="76"/>
      <c r="H43" s="41"/>
      <c r="I43" s="41"/>
      <c r="J43" s="40"/>
    </row>
    <row r="44" spans="1:10" s="2" customFormat="1" ht="15.75" x14ac:dyDescent="0.25">
      <c r="A44" s="11"/>
      <c r="B44" s="6"/>
      <c r="C44" s="6"/>
      <c r="D44" s="6"/>
      <c r="E44" s="6"/>
      <c r="F44" s="276"/>
      <c r="G44" s="76"/>
      <c r="H44" s="41"/>
      <c r="I44" s="41"/>
      <c r="J44" s="40"/>
    </row>
    <row r="45" spans="1:10" s="2" customFormat="1" ht="15.75" x14ac:dyDescent="0.25">
      <c r="A45" s="11"/>
      <c r="B45" s="6"/>
      <c r="C45" s="6"/>
      <c r="D45" s="6"/>
      <c r="E45" s="6"/>
      <c r="F45" s="276"/>
      <c r="G45" s="76"/>
      <c r="H45" s="41"/>
      <c r="I45" s="41"/>
      <c r="J45" s="40"/>
    </row>
    <row r="46" spans="1:10" s="2" customFormat="1" ht="15.75" x14ac:dyDescent="0.25">
      <c r="A46" s="11"/>
      <c r="B46" s="4"/>
      <c r="C46" s="6"/>
      <c r="D46" s="6"/>
      <c r="E46" s="6"/>
      <c r="F46" s="276"/>
      <c r="G46" s="76"/>
      <c r="H46" s="41"/>
      <c r="I46" s="41"/>
      <c r="J46" s="40"/>
    </row>
    <row r="47" spans="1:10" s="2" customFormat="1" ht="15.75" x14ac:dyDescent="0.25">
      <c r="A47" s="11"/>
      <c r="B47" s="4"/>
      <c r="C47" s="6"/>
      <c r="D47" s="6"/>
      <c r="E47" s="6"/>
      <c r="F47" s="276"/>
      <c r="G47" s="76"/>
      <c r="H47" s="41"/>
      <c r="I47" s="41"/>
      <c r="J47" s="40"/>
    </row>
    <row r="48" spans="1:10" s="2" customFormat="1" ht="15.75" x14ac:dyDescent="0.25">
      <c r="A48" s="49"/>
      <c r="B48" s="6"/>
      <c r="C48" s="6"/>
      <c r="D48" s="6"/>
      <c r="E48" s="6"/>
      <c r="F48" s="276"/>
      <c r="G48" s="76"/>
      <c r="H48" s="41"/>
      <c r="I48" s="41"/>
      <c r="J48" s="40"/>
    </row>
    <row r="49" spans="1:10" s="2" customFormat="1" ht="15.75" x14ac:dyDescent="0.25">
      <c r="A49" s="11"/>
      <c r="B49" s="6"/>
      <c r="C49" s="6"/>
      <c r="D49" s="6"/>
      <c r="E49" s="6"/>
      <c r="F49" s="276"/>
      <c r="G49" s="76"/>
      <c r="H49" s="41"/>
      <c r="I49" s="41"/>
      <c r="J49" s="40"/>
    </row>
  </sheetData>
  <mergeCells count="4">
    <mergeCell ref="A1:I1"/>
    <mergeCell ref="A3:E3"/>
    <mergeCell ref="A4:E4"/>
    <mergeCell ref="A2:E2"/>
  </mergeCells>
  <phoneticPr fontId="28" type="noConversion"/>
  <printOptions headings="1" gridLines="1"/>
  <pageMargins left="0.75" right="0.75" top="1" bottom="1" header="0.5" footer="0.5"/>
  <pageSetup paperSize="9" scale="74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0"/>
  <sheetViews>
    <sheetView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50.85546875" customWidth="1"/>
    <col min="2" max="2" width="16.140625" customWidth="1"/>
    <col min="3" max="3" width="19.7109375" customWidth="1"/>
  </cols>
  <sheetData>
    <row r="1" spans="1:5" ht="22.5" customHeight="1" x14ac:dyDescent="0.25">
      <c r="A1" s="300"/>
      <c r="B1" s="300"/>
    </row>
    <row r="2" spans="1:5" ht="18.75" customHeight="1" x14ac:dyDescent="0.25">
      <c r="A2" s="300" t="s">
        <v>350</v>
      </c>
      <c r="B2" s="300"/>
      <c r="C2" s="207"/>
      <c r="D2" s="207"/>
      <c r="E2" s="207"/>
    </row>
    <row r="3" spans="1:5" s="136" customFormat="1" ht="27" customHeight="1" x14ac:dyDescent="0.2">
      <c r="A3" s="298" t="s">
        <v>15</v>
      </c>
      <c r="B3" s="298"/>
    </row>
    <row r="4" spans="1:5" s="136" customFormat="1" ht="27" customHeight="1" x14ac:dyDescent="0.2">
      <c r="A4" s="298" t="s">
        <v>336</v>
      </c>
      <c r="B4" s="298"/>
    </row>
    <row r="5" spans="1:5" s="136" customFormat="1" ht="27" customHeight="1" x14ac:dyDescent="0.25">
      <c r="A5" s="320" t="s">
        <v>304</v>
      </c>
      <c r="B5" s="320"/>
    </row>
    <row r="6" spans="1:5" s="136" customFormat="1" ht="27" customHeight="1" thickBot="1" x14ac:dyDescent="0.3">
      <c r="A6" s="122"/>
      <c r="B6" s="122"/>
    </row>
    <row r="7" spans="1:5" s="136" customFormat="1" ht="15.75" customHeight="1" x14ac:dyDescent="0.2">
      <c r="A7" s="318" t="s">
        <v>278</v>
      </c>
      <c r="B7" s="291" t="s">
        <v>319</v>
      </c>
      <c r="C7" s="291" t="s">
        <v>373</v>
      </c>
    </row>
    <row r="8" spans="1:5" s="136" customFormat="1" ht="34.5" customHeight="1" x14ac:dyDescent="0.2">
      <c r="A8" s="319"/>
      <c r="B8" s="292"/>
      <c r="C8" s="292"/>
    </row>
    <row r="9" spans="1:5" s="136" customFormat="1" ht="34.5" customHeight="1" x14ac:dyDescent="0.25">
      <c r="A9" s="137" t="s">
        <v>337</v>
      </c>
      <c r="B9" s="138">
        <v>200</v>
      </c>
      <c r="C9" s="138">
        <v>200</v>
      </c>
    </row>
    <row r="10" spans="1:5" s="136" customFormat="1" ht="34.5" customHeight="1" x14ac:dyDescent="0.25">
      <c r="A10" s="139" t="s">
        <v>338</v>
      </c>
      <c r="B10" s="140">
        <v>200</v>
      </c>
      <c r="C10" s="140">
        <v>200</v>
      </c>
    </row>
    <row r="11" spans="1:5" s="136" customFormat="1" ht="36.75" customHeight="1" x14ac:dyDescent="0.25">
      <c r="A11" s="141" t="s">
        <v>374</v>
      </c>
      <c r="B11" s="142"/>
      <c r="C11" s="142">
        <v>396</v>
      </c>
    </row>
    <row r="12" spans="1:5" s="136" customFormat="1" ht="36.75" customHeight="1" x14ac:dyDescent="0.25">
      <c r="A12" s="141" t="s">
        <v>375</v>
      </c>
      <c r="B12" s="142"/>
      <c r="C12" s="142">
        <v>10111</v>
      </c>
    </row>
    <row r="13" spans="1:5" s="136" customFormat="1" ht="36.75" customHeight="1" x14ac:dyDescent="0.25">
      <c r="A13" s="7" t="s">
        <v>272</v>
      </c>
      <c r="B13" s="142">
        <v>80</v>
      </c>
      <c r="C13" s="142">
        <v>80</v>
      </c>
    </row>
    <row r="14" spans="1:5" s="136" customFormat="1" ht="32.25" customHeight="1" x14ac:dyDescent="0.25">
      <c r="A14" s="143" t="s">
        <v>284</v>
      </c>
      <c r="B14" s="144">
        <f>SUM(B9:B13)</f>
        <v>480</v>
      </c>
      <c r="C14" s="144">
        <f>SUM(C9+C10+C11+C12+C13)</f>
        <v>10987</v>
      </c>
    </row>
    <row r="179" spans="2:2" ht="15.75" customHeight="1" x14ac:dyDescent="0.2">
      <c r="B179" s="145"/>
    </row>
    <row r="180" spans="2:2" ht="15.75" customHeight="1" x14ac:dyDescent="0.2">
      <c r="B180" s="145"/>
    </row>
  </sheetData>
  <mergeCells count="8">
    <mergeCell ref="C7:C8"/>
    <mergeCell ref="A7:A8"/>
    <mergeCell ref="B7:B8"/>
    <mergeCell ref="A1:B1"/>
    <mergeCell ref="A3:B3"/>
    <mergeCell ref="A4:B4"/>
    <mergeCell ref="A5:B5"/>
    <mergeCell ref="A2:B2"/>
  </mergeCells>
  <phoneticPr fontId="28" type="noConversion"/>
  <printOptions headings="1" gridLines="1"/>
  <pageMargins left="0.75" right="0.75" top="1" bottom="1" header="0.5" footer="0.5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activeCell="G17" sqref="G17"/>
    </sheetView>
  </sheetViews>
  <sheetFormatPr defaultColWidth="10.28515625" defaultRowHeight="15.75" x14ac:dyDescent="0.25"/>
  <cols>
    <col min="1" max="1" width="5.42578125" style="163" customWidth="1"/>
    <col min="2" max="2" width="56.28515625" style="146" customWidth="1"/>
    <col min="3" max="3" width="5.85546875" style="163" customWidth="1"/>
    <col min="4" max="4" width="10.42578125" style="163" customWidth="1"/>
    <col min="5" max="6" width="9.140625" style="163" hidden="1" customWidth="1"/>
    <col min="7" max="7" width="10.5703125" style="165" customWidth="1"/>
    <col min="8" max="8" width="11" style="146" customWidth="1"/>
    <col min="9" max="9" width="12.7109375" style="163" customWidth="1"/>
    <col min="10" max="10" width="10.28515625" style="282"/>
    <col min="11" max="16384" width="10.28515625" style="163"/>
  </cols>
  <sheetData>
    <row r="1" spans="1:10" s="146" customFormat="1" ht="15.75" customHeight="1" x14ac:dyDescent="0.25">
      <c r="B1" s="300"/>
      <c r="C1" s="323"/>
      <c r="D1" s="323"/>
      <c r="E1" s="323"/>
      <c r="F1" s="323"/>
      <c r="G1" s="323"/>
      <c r="H1" s="323"/>
      <c r="J1" s="279"/>
    </row>
    <row r="2" spans="1:10" s="146" customFormat="1" ht="15.75" customHeight="1" x14ac:dyDescent="0.25">
      <c r="B2" s="300" t="s">
        <v>351</v>
      </c>
      <c r="C2" s="300"/>
      <c r="D2" s="300"/>
      <c r="E2" s="300"/>
      <c r="F2" s="300"/>
      <c r="G2" s="300"/>
      <c r="H2" s="300"/>
      <c r="J2" s="279"/>
    </row>
    <row r="3" spans="1:10" s="146" customFormat="1" ht="15.75" customHeight="1" x14ac:dyDescent="0.25">
      <c r="B3" s="205"/>
      <c r="C3" s="205"/>
      <c r="D3" s="205"/>
      <c r="E3" s="205"/>
      <c r="F3" s="205"/>
      <c r="G3" s="284"/>
      <c r="H3" s="206"/>
      <c r="J3" s="279"/>
    </row>
    <row r="4" spans="1:10" s="146" customFormat="1" x14ac:dyDescent="0.25">
      <c r="B4" s="324" t="s">
        <v>15</v>
      </c>
      <c r="C4" s="324"/>
      <c r="D4" s="324"/>
      <c r="E4" s="324"/>
      <c r="F4" s="324"/>
      <c r="G4" s="324"/>
      <c r="H4" s="325"/>
      <c r="J4" s="279"/>
    </row>
    <row r="5" spans="1:10" s="146" customFormat="1" x14ac:dyDescent="0.25">
      <c r="B5" s="326" t="s">
        <v>305</v>
      </c>
      <c r="C5" s="326"/>
      <c r="D5" s="326"/>
      <c r="E5" s="326"/>
      <c r="F5" s="326"/>
      <c r="G5" s="326"/>
      <c r="H5" s="325"/>
      <c r="J5" s="279"/>
    </row>
    <row r="6" spans="1:10" s="146" customFormat="1" x14ac:dyDescent="0.25">
      <c r="B6" s="324" t="s">
        <v>306</v>
      </c>
      <c r="C6" s="324"/>
      <c r="D6" s="324"/>
      <c r="E6" s="324"/>
      <c r="F6" s="324"/>
      <c r="G6" s="324"/>
      <c r="H6" s="325"/>
      <c r="J6" s="279"/>
    </row>
    <row r="7" spans="1:10" s="146" customFormat="1" x14ac:dyDescent="0.25">
      <c r="B7" s="147"/>
      <c r="C7" s="147"/>
      <c r="D7" s="147"/>
      <c r="E7" s="147"/>
      <c r="F7" s="147"/>
      <c r="G7" s="288"/>
      <c r="J7" s="279"/>
    </row>
    <row r="8" spans="1:10" s="146" customFormat="1" ht="47.25" x14ac:dyDescent="0.25">
      <c r="B8" s="148" t="s">
        <v>278</v>
      </c>
      <c r="C8" s="210"/>
      <c r="D8" s="148" t="s">
        <v>314</v>
      </c>
      <c r="E8" s="149"/>
      <c r="F8" s="149"/>
      <c r="G8" s="289" t="s">
        <v>340</v>
      </c>
      <c r="H8" s="150" t="s">
        <v>339</v>
      </c>
      <c r="I8" s="167" t="s">
        <v>377</v>
      </c>
      <c r="J8" s="279"/>
    </row>
    <row r="9" spans="1:10" s="156" customFormat="1" x14ac:dyDescent="0.25">
      <c r="A9" s="104" t="s">
        <v>155</v>
      </c>
      <c r="B9" s="184" t="s">
        <v>156</v>
      </c>
      <c r="C9" s="185"/>
      <c r="D9" s="153">
        <v>9558</v>
      </c>
      <c r="E9" s="155"/>
      <c r="F9" s="155"/>
      <c r="G9" s="171">
        <v>31209</v>
      </c>
      <c r="H9" s="153">
        <v>10049</v>
      </c>
      <c r="I9" s="153">
        <v>12402</v>
      </c>
      <c r="J9" s="283"/>
    </row>
    <row r="10" spans="1:10" s="156" customFormat="1" x14ac:dyDescent="0.25">
      <c r="A10" s="104" t="s">
        <v>177</v>
      </c>
      <c r="B10" s="184" t="s">
        <v>176</v>
      </c>
      <c r="C10" s="185"/>
      <c r="D10" s="153">
        <v>4073</v>
      </c>
      <c r="E10" s="155"/>
      <c r="F10" s="155"/>
      <c r="G10" s="171">
        <v>4557</v>
      </c>
      <c r="H10" s="153">
        <v>3830</v>
      </c>
      <c r="I10" s="153">
        <v>4492</v>
      </c>
      <c r="J10" s="280"/>
    </row>
    <row r="11" spans="1:10" s="156" customFormat="1" x14ac:dyDescent="0.25">
      <c r="A11" s="104" t="s">
        <v>193</v>
      </c>
      <c r="B11" s="184" t="s">
        <v>194</v>
      </c>
      <c r="C11" s="185"/>
      <c r="D11" s="153">
        <v>1228</v>
      </c>
      <c r="E11" s="155"/>
      <c r="F11" s="155"/>
      <c r="G11" s="171">
        <v>1386</v>
      </c>
      <c r="H11" s="153">
        <v>1159</v>
      </c>
      <c r="I11" s="153">
        <v>1863</v>
      </c>
      <c r="J11" s="280"/>
    </row>
    <row r="12" spans="1:10" s="156" customFormat="1" x14ac:dyDescent="0.25">
      <c r="A12" s="104" t="s">
        <v>208</v>
      </c>
      <c r="B12" s="186" t="s">
        <v>209</v>
      </c>
      <c r="C12" s="185"/>
      <c r="D12" s="153">
        <v>50</v>
      </c>
      <c r="E12" s="155"/>
      <c r="F12" s="155"/>
      <c r="G12" s="171">
        <v>1720</v>
      </c>
      <c r="H12" s="153">
        <v>1300</v>
      </c>
      <c r="I12" s="153">
        <v>500</v>
      </c>
      <c r="J12" s="280"/>
    </row>
    <row r="13" spans="1:10" s="156" customFormat="1" x14ac:dyDescent="0.25">
      <c r="B13" s="151"/>
      <c r="C13" s="152"/>
      <c r="D13" s="153"/>
      <c r="E13" s="154"/>
      <c r="F13" s="155"/>
      <c r="G13" s="171"/>
      <c r="H13" s="153"/>
      <c r="I13" s="153"/>
      <c r="J13" s="280"/>
    </row>
    <row r="14" spans="1:10" s="156" customFormat="1" x14ac:dyDescent="0.25">
      <c r="A14" s="197"/>
      <c r="B14" s="157" t="s">
        <v>307</v>
      </c>
      <c r="C14" s="158"/>
      <c r="D14" s="158">
        <f t="shared" ref="D14:I14" si="0">SUM(D9:D13)</f>
        <v>14909</v>
      </c>
      <c r="E14" s="158">
        <f t="shared" si="0"/>
        <v>0</v>
      </c>
      <c r="F14" s="158">
        <f t="shared" si="0"/>
        <v>0</v>
      </c>
      <c r="G14" s="290">
        <f t="shared" si="0"/>
        <v>38872</v>
      </c>
      <c r="H14" s="158">
        <f t="shared" si="0"/>
        <v>16338</v>
      </c>
      <c r="I14" s="158">
        <f t="shared" si="0"/>
        <v>19257</v>
      </c>
      <c r="J14" s="280"/>
    </row>
    <row r="15" spans="1:10" s="156" customFormat="1" x14ac:dyDescent="0.25">
      <c r="B15" s="159"/>
      <c r="C15" s="160"/>
      <c r="D15" s="160"/>
      <c r="E15" s="161"/>
      <c r="F15" s="160"/>
      <c r="G15" s="177"/>
      <c r="H15" s="146"/>
      <c r="I15" s="146"/>
      <c r="J15" s="280"/>
    </row>
    <row r="16" spans="1:10" s="156" customFormat="1" x14ac:dyDescent="0.25">
      <c r="A16" s="104" t="s">
        <v>30</v>
      </c>
      <c r="B16" s="191" t="s">
        <v>283</v>
      </c>
      <c r="C16" s="185"/>
      <c r="D16" s="153">
        <v>4975</v>
      </c>
      <c r="E16" s="155"/>
      <c r="F16" s="155"/>
      <c r="G16" s="171">
        <v>5476</v>
      </c>
      <c r="H16" s="153">
        <v>6721</v>
      </c>
      <c r="I16" s="153">
        <v>7218</v>
      </c>
      <c r="J16" s="280"/>
    </row>
    <row r="17" spans="1:10" s="156" customFormat="1" x14ac:dyDescent="0.25">
      <c r="A17" s="104" t="s">
        <v>42</v>
      </c>
      <c r="B17" s="119" t="s">
        <v>288</v>
      </c>
      <c r="C17" s="185"/>
      <c r="D17" s="153">
        <v>1174</v>
      </c>
      <c r="E17" s="155"/>
      <c r="F17" s="155"/>
      <c r="G17" s="171">
        <v>1388</v>
      </c>
      <c r="H17" s="153">
        <v>1599</v>
      </c>
      <c r="I17" s="153">
        <v>1715</v>
      </c>
      <c r="J17" s="280"/>
    </row>
    <row r="18" spans="1:10" s="156" customFormat="1" x14ac:dyDescent="0.25">
      <c r="A18" s="104" t="s">
        <v>44</v>
      </c>
      <c r="B18" s="184" t="s">
        <v>45</v>
      </c>
      <c r="C18" s="185"/>
      <c r="D18" s="153">
        <v>5611</v>
      </c>
      <c r="E18" s="155"/>
      <c r="F18" s="155"/>
      <c r="G18" s="171">
        <v>6726</v>
      </c>
      <c r="H18" s="153">
        <v>7757</v>
      </c>
      <c r="I18" s="153">
        <v>9667</v>
      </c>
      <c r="J18" s="280"/>
    </row>
    <row r="19" spans="1:10" s="156" customFormat="1" x14ac:dyDescent="0.25">
      <c r="A19" s="104" t="s">
        <v>92</v>
      </c>
      <c r="B19" s="191" t="s">
        <v>289</v>
      </c>
      <c r="C19" s="185"/>
      <c r="D19" s="153">
        <v>556</v>
      </c>
      <c r="E19" s="155"/>
      <c r="F19" s="155"/>
      <c r="G19" s="171">
        <v>304</v>
      </c>
      <c r="H19" s="153">
        <v>437</v>
      </c>
      <c r="I19" s="153">
        <v>260</v>
      </c>
      <c r="J19" s="283"/>
    </row>
    <row r="20" spans="1:10" s="156" customFormat="1" x14ac:dyDescent="0.25">
      <c r="A20" s="104" t="s">
        <v>120</v>
      </c>
      <c r="B20" s="191" t="s">
        <v>121</v>
      </c>
      <c r="C20" s="185"/>
      <c r="D20" s="153">
        <v>2368</v>
      </c>
      <c r="E20" s="155"/>
      <c r="F20" s="155"/>
      <c r="G20" s="171">
        <v>1481</v>
      </c>
      <c r="H20" s="153">
        <v>3298</v>
      </c>
      <c r="I20" s="153">
        <v>4110</v>
      </c>
      <c r="J20" s="283"/>
    </row>
    <row r="21" spans="1:10" s="156" customFormat="1" x14ac:dyDescent="0.25">
      <c r="B21" s="151"/>
      <c r="C21" s="153"/>
      <c r="D21" s="153"/>
      <c r="E21" s="155"/>
      <c r="F21" s="155"/>
      <c r="G21" s="171"/>
      <c r="H21" s="153"/>
      <c r="I21" s="153"/>
      <c r="J21" s="280"/>
    </row>
    <row r="22" spans="1:10" s="156" customFormat="1" x14ac:dyDescent="0.25">
      <c r="A22" s="197"/>
      <c r="B22" s="157" t="s">
        <v>308</v>
      </c>
      <c r="C22" s="162"/>
      <c r="D22" s="162">
        <f t="shared" ref="D22:I22" si="1">SUM(D16:D21)</f>
        <v>14684</v>
      </c>
      <c r="E22" s="162">
        <f t="shared" si="1"/>
        <v>0</v>
      </c>
      <c r="F22" s="162">
        <f t="shared" si="1"/>
        <v>0</v>
      </c>
      <c r="G22" s="178">
        <f t="shared" si="1"/>
        <v>15375</v>
      </c>
      <c r="H22" s="162">
        <f t="shared" si="1"/>
        <v>19812</v>
      </c>
      <c r="I22" s="162">
        <f t="shared" si="1"/>
        <v>22970</v>
      </c>
      <c r="J22" s="280"/>
    </row>
    <row r="23" spans="1:10" s="156" customFormat="1" x14ac:dyDescent="0.25">
      <c r="B23" s="159"/>
      <c r="C23" s="193"/>
      <c r="D23" s="193"/>
      <c r="E23" s="160"/>
      <c r="F23" s="160"/>
      <c r="G23" s="177"/>
      <c r="H23" s="193"/>
      <c r="I23" s="193"/>
      <c r="J23" s="280"/>
    </row>
    <row r="24" spans="1:10" s="156" customFormat="1" x14ac:dyDescent="0.25">
      <c r="B24" s="159"/>
      <c r="C24" s="193"/>
      <c r="D24" s="193"/>
      <c r="E24" s="160"/>
      <c r="F24" s="160"/>
      <c r="G24" s="177"/>
      <c r="H24" s="193"/>
      <c r="I24" s="193"/>
      <c r="J24" s="280"/>
    </row>
    <row r="25" spans="1:10" s="165" customFormat="1" x14ac:dyDescent="0.25">
      <c r="A25" s="119" t="s">
        <v>215</v>
      </c>
      <c r="B25" s="184" t="s">
        <v>216</v>
      </c>
      <c r="C25" s="188"/>
      <c r="D25" s="181">
        <v>1385</v>
      </c>
      <c r="E25" s="181"/>
      <c r="F25" s="181"/>
      <c r="G25" s="181">
        <v>2044</v>
      </c>
      <c r="H25" s="181">
        <v>3610</v>
      </c>
      <c r="I25" s="181">
        <v>11392</v>
      </c>
      <c r="J25" s="281"/>
    </row>
    <row r="26" spans="1:10" x14ac:dyDescent="0.25">
      <c r="A26" s="109"/>
      <c r="B26" s="184"/>
      <c r="C26" s="189"/>
      <c r="D26" s="164"/>
      <c r="E26" s="164"/>
      <c r="F26" s="164"/>
      <c r="G26" s="181"/>
      <c r="H26" s="182"/>
      <c r="I26" s="182"/>
    </row>
    <row r="27" spans="1:10" x14ac:dyDescent="0.25">
      <c r="A27" s="197"/>
      <c r="B27" s="157" t="s">
        <v>315</v>
      </c>
      <c r="C27" s="162"/>
      <c r="D27" s="162">
        <f t="shared" ref="D27:I27" si="2">SUM(D25)</f>
        <v>1385</v>
      </c>
      <c r="E27" s="162">
        <f t="shared" si="2"/>
        <v>0</v>
      </c>
      <c r="F27" s="162">
        <f t="shared" si="2"/>
        <v>0</v>
      </c>
      <c r="G27" s="178">
        <f t="shared" si="2"/>
        <v>2044</v>
      </c>
      <c r="H27" s="162">
        <f t="shared" si="2"/>
        <v>3610</v>
      </c>
      <c r="I27" s="162">
        <f t="shared" si="2"/>
        <v>11392</v>
      </c>
    </row>
    <row r="28" spans="1:10" x14ac:dyDescent="0.25">
      <c r="A28" s="164"/>
      <c r="B28" s="182"/>
      <c r="C28" s="164"/>
      <c r="D28" s="164"/>
      <c r="E28" s="164"/>
      <c r="F28" s="164"/>
      <c r="G28" s="181"/>
      <c r="H28" s="182"/>
    </row>
    <row r="29" spans="1:10" x14ac:dyDescent="0.25">
      <c r="A29" s="321"/>
      <c r="B29" s="321"/>
      <c r="C29" s="183"/>
      <c r="D29" s="164"/>
      <c r="E29" s="164"/>
      <c r="F29" s="164"/>
      <c r="G29" s="181"/>
      <c r="H29" s="182"/>
    </row>
    <row r="30" spans="1:10" x14ac:dyDescent="0.25">
      <c r="A30" s="119"/>
      <c r="B30" s="184"/>
      <c r="C30" s="185"/>
      <c r="D30" s="183"/>
      <c r="E30" s="164"/>
      <c r="F30" s="164"/>
      <c r="G30" s="181"/>
      <c r="H30" s="182"/>
    </row>
    <row r="31" spans="1:10" x14ac:dyDescent="0.25">
      <c r="A31" s="119"/>
      <c r="B31" s="184"/>
      <c r="C31" s="185"/>
      <c r="D31" s="185"/>
      <c r="E31" s="164"/>
      <c r="F31" s="164"/>
      <c r="G31" s="181"/>
      <c r="H31" s="182"/>
    </row>
    <row r="32" spans="1:10" x14ac:dyDescent="0.25">
      <c r="A32" s="119"/>
      <c r="B32" s="184"/>
      <c r="C32" s="185"/>
      <c r="D32" s="185"/>
      <c r="E32" s="164"/>
      <c r="F32" s="164"/>
      <c r="G32" s="181"/>
      <c r="H32" s="182"/>
    </row>
    <row r="33" spans="1:8" x14ac:dyDescent="0.25">
      <c r="A33" s="119"/>
      <c r="B33" s="186"/>
      <c r="C33" s="185"/>
      <c r="D33" s="185"/>
      <c r="E33" s="164"/>
      <c r="F33" s="164"/>
      <c r="G33" s="181"/>
      <c r="H33" s="182"/>
    </row>
    <row r="34" spans="1:8" x14ac:dyDescent="0.25">
      <c r="A34" s="109"/>
      <c r="B34" s="109"/>
      <c r="C34" s="187"/>
      <c r="D34" s="185"/>
      <c r="E34" s="164"/>
      <c r="F34" s="164"/>
      <c r="G34" s="181"/>
      <c r="H34" s="182"/>
    </row>
    <row r="35" spans="1:8" x14ac:dyDescent="0.25">
      <c r="A35" s="119"/>
      <c r="B35" s="119"/>
      <c r="C35" s="185"/>
      <c r="D35" s="187"/>
      <c r="E35" s="164"/>
      <c r="F35" s="164"/>
      <c r="G35" s="181"/>
      <c r="H35" s="182"/>
    </row>
    <row r="36" spans="1:8" x14ac:dyDescent="0.25">
      <c r="A36" s="119"/>
      <c r="B36" s="184"/>
      <c r="C36" s="188"/>
      <c r="D36" s="185"/>
      <c r="E36" s="164"/>
      <c r="F36" s="164"/>
      <c r="G36" s="181"/>
      <c r="H36" s="182"/>
    </row>
    <row r="37" spans="1:8" x14ac:dyDescent="0.25">
      <c r="A37" s="119"/>
      <c r="B37" s="184"/>
      <c r="C37" s="188"/>
      <c r="D37" s="188"/>
      <c r="E37" s="164"/>
      <c r="F37" s="164"/>
      <c r="G37" s="181"/>
      <c r="H37" s="182"/>
    </row>
    <row r="38" spans="1:8" x14ac:dyDescent="0.25">
      <c r="A38" s="109"/>
      <c r="B38" s="184"/>
      <c r="C38" s="188"/>
      <c r="D38" s="188"/>
      <c r="E38" s="164"/>
      <c r="F38" s="164"/>
      <c r="G38" s="181"/>
      <c r="H38" s="182"/>
    </row>
    <row r="39" spans="1:8" x14ac:dyDescent="0.25">
      <c r="A39" s="109"/>
      <c r="B39" s="184"/>
      <c r="C39" s="189"/>
      <c r="D39" s="188"/>
      <c r="E39" s="164"/>
      <c r="F39" s="164"/>
      <c r="G39" s="181"/>
      <c r="H39" s="182"/>
    </row>
    <row r="40" spans="1:8" x14ac:dyDescent="0.25">
      <c r="A40" s="119"/>
      <c r="B40" s="184"/>
      <c r="C40" s="188"/>
      <c r="D40" s="189"/>
      <c r="E40" s="164"/>
      <c r="F40" s="164"/>
      <c r="G40" s="181"/>
      <c r="H40" s="182"/>
    </row>
    <row r="41" spans="1:8" x14ac:dyDescent="0.25">
      <c r="A41" s="109"/>
      <c r="B41" s="109"/>
      <c r="C41" s="189"/>
      <c r="D41" s="188"/>
      <c r="E41" s="164"/>
      <c r="F41" s="164"/>
      <c r="G41" s="181"/>
      <c r="H41" s="182"/>
    </row>
    <row r="42" spans="1:8" x14ac:dyDescent="0.25">
      <c r="A42" s="322"/>
      <c r="B42" s="322"/>
      <c r="C42" s="189"/>
      <c r="D42" s="189"/>
      <c r="E42" s="164"/>
      <c r="F42" s="164"/>
      <c r="G42" s="181"/>
      <c r="H42" s="182"/>
    </row>
    <row r="43" spans="1:8" x14ac:dyDescent="0.25">
      <c r="A43" s="119"/>
      <c r="B43" s="191"/>
      <c r="C43" s="185"/>
      <c r="D43" s="189"/>
      <c r="E43" s="164"/>
      <c r="F43" s="164"/>
      <c r="G43" s="181"/>
      <c r="H43" s="182"/>
    </row>
    <row r="44" spans="1:8" x14ac:dyDescent="0.25">
      <c r="A44" s="119"/>
      <c r="B44" s="119"/>
      <c r="C44" s="185"/>
      <c r="D44" s="185"/>
      <c r="E44" s="164"/>
      <c r="F44" s="164"/>
      <c r="G44" s="181"/>
      <c r="H44" s="182"/>
    </row>
    <row r="45" spans="1:8" x14ac:dyDescent="0.25">
      <c r="A45" s="119"/>
      <c r="B45" s="184"/>
      <c r="C45" s="185"/>
      <c r="D45" s="185"/>
      <c r="E45" s="164"/>
      <c r="F45" s="164"/>
      <c r="G45" s="181"/>
      <c r="H45" s="182"/>
    </row>
    <row r="46" spans="1:8" x14ac:dyDescent="0.25">
      <c r="A46" s="119"/>
      <c r="B46" s="191"/>
      <c r="C46" s="185"/>
      <c r="D46" s="185"/>
      <c r="E46" s="164"/>
      <c r="F46" s="164"/>
      <c r="G46" s="181"/>
      <c r="H46" s="182"/>
    </row>
    <row r="47" spans="1:8" x14ac:dyDescent="0.25">
      <c r="A47" s="119"/>
      <c r="B47" s="191"/>
      <c r="C47" s="185"/>
      <c r="D47" s="185"/>
      <c r="E47" s="164"/>
      <c r="F47" s="164"/>
      <c r="G47" s="181"/>
      <c r="H47" s="182"/>
    </row>
    <row r="48" spans="1:8" x14ac:dyDescent="0.25">
      <c r="A48" s="190"/>
      <c r="B48" s="192"/>
      <c r="C48" s="189"/>
      <c r="D48" s="185"/>
      <c r="E48" s="164"/>
      <c r="F48" s="164"/>
      <c r="G48" s="181"/>
      <c r="H48" s="182"/>
    </row>
    <row r="49" spans="1:8" x14ac:dyDescent="0.25">
      <c r="A49" s="184"/>
      <c r="B49" s="191"/>
      <c r="C49" s="188"/>
      <c r="D49" s="189"/>
      <c r="E49" s="164"/>
      <c r="F49" s="164"/>
      <c r="G49" s="181"/>
      <c r="H49" s="182"/>
    </row>
    <row r="50" spans="1:8" x14ac:dyDescent="0.25">
      <c r="A50" s="184"/>
      <c r="B50" s="191"/>
      <c r="C50" s="188"/>
      <c r="D50" s="188"/>
      <c r="E50" s="164"/>
      <c r="F50" s="164"/>
      <c r="G50" s="181"/>
      <c r="H50" s="182"/>
    </row>
    <row r="51" spans="1:8" x14ac:dyDescent="0.25">
      <c r="A51" s="119"/>
      <c r="B51" s="119"/>
      <c r="C51" s="188"/>
      <c r="D51" s="188"/>
      <c r="E51" s="164"/>
      <c r="F51" s="164"/>
      <c r="G51" s="181"/>
      <c r="H51" s="182"/>
    </row>
    <row r="52" spans="1:8" x14ac:dyDescent="0.25">
      <c r="A52" s="119"/>
      <c r="B52" s="119"/>
      <c r="C52" s="188"/>
      <c r="D52" s="188"/>
      <c r="E52" s="164"/>
      <c r="F52" s="164"/>
      <c r="G52" s="181"/>
      <c r="H52" s="182"/>
    </row>
    <row r="53" spans="1:8" x14ac:dyDescent="0.25">
      <c r="A53" s="109"/>
      <c r="B53" s="119"/>
      <c r="C53" s="188"/>
      <c r="D53" s="188"/>
      <c r="E53" s="164"/>
      <c r="F53" s="164"/>
      <c r="G53" s="181"/>
      <c r="H53" s="182"/>
    </row>
    <row r="54" spans="1:8" x14ac:dyDescent="0.25">
      <c r="A54" s="119"/>
      <c r="B54" s="119"/>
      <c r="C54" s="188"/>
      <c r="D54" s="188"/>
      <c r="E54" s="164"/>
      <c r="F54" s="164"/>
      <c r="G54" s="181"/>
      <c r="H54" s="182"/>
    </row>
    <row r="55" spans="1:8" x14ac:dyDescent="0.25">
      <c r="A55" s="164"/>
      <c r="B55" s="119"/>
      <c r="C55" s="119"/>
      <c r="D55" s="188"/>
      <c r="E55" s="164"/>
      <c r="F55" s="164"/>
      <c r="G55" s="181"/>
      <c r="H55" s="182"/>
    </row>
    <row r="56" spans="1:8" x14ac:dyDescent="0.25">
      <c r="A56" s="164"/>
      <c r="B56" s="182"/>
      <c r="C56" s="164"/>
      <c r="D56" s="164"/>
      <c r="E56" s="164"/>
      <c r="F56" s="164"/>
      <c r="G56" s="181"/>
      <c r="H56" s="182"/>
    </row>
    <row r="57" spans="1:8" x14ac:dyDescent="0.25">
      <c r="A57" s="164"/>
      <c r="B57" s="182"/>
      <c r="C57" s="164"/>
      <c r="D57" s="164"/>
      <c r="E57" s="164"/>
      <c r="F57" s="164"/>
      <c r="G57" s="181"/>
      <c r="H57" s="182"/>
    </row>
    <row r="58" spans="1:8" x14ac:dyDescent="0.25">
      <c r="A58" s="164"/>
      <c r="B58" s="182"/>
      <c r="C58" s="164"/>
      <c r="D58" s="164"/>
      <c r="E58" s="164"/>
      <c r="F58" s="164"/>
      <c r="G58" s="181"/>
      <c r="H58" s="182"/>
    </row>
    <row r="59" spans="1:8" x14ac:dyDescent="0.25">
      <c r="A59" s="164"/>
      <c r="B59" s="182"/>
      <c r="C59" s="164"/>
      <c r="D59" s="164"/>
      <c r="E59" s="164"/>
      <c r="F59" s="164"/>
      <c r="G59" s="181"/>
      <c r="H59" s="182"/>
    </row>
  </sheetData>
  <mergeCells count="7">
    <mergeCell ref="A29:B29"/>
    <mergeCell ref="A42:B42"/>
    <mergeCell ref="B1:H1"/>
    <mergeCell ref="B4:H4"/>
    <mergeCell ref="B5:H5"/>
    <mergeCell ref="B6:H6"/>
    <mergeCell ref="B2:H2"/>
  </mergeCells>
  <phoneticPr fontId="28" type="noConversion"/>
  <printOptions headings="1" gridLines="1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B2" sqref="B2:F2"/>
    </sheetView>
  </sheetViews>
  <sheetFormatPr defaultColWidth="10.28515625" defaultRowHeight="15.75" x14ac:dyDescent="0.25"/>
  <cols>
    <col min="1" max="1" width="6" style="163" customWidth="1"/>
    <col min="2" max="2" width="52.5703125" style="165" customWidth="1"/>
    <col min="3" max="3" width="4.5703125" style="163" customWidth="1"/>
    <col min="4" max="5" width="11.5703125" style="165" customWidth="1"/>
    <col min="6" max="6" width="14.28515625" style="165" customWidth="1"/>
    <col min="7" max="7" width="13.5703125" style="163" customWidth="1"/>
    <col min="8" max="8" width="10.28515625" style="282"/>
    <col min="9" max="16384" width="10.28515625" style="163"/>
  </cols>
  <sheetData>
    <row r="1" spans="1:8" x14ac:dyDescent="0.25">
      <c r="B1" s="300"/>
      <c r="C1" s="300"/>
      <c r="D1" s="300"/>
      <c r="E1" s="300"/>
      <c r="F1" s="300"/>
    </row>
    <row r="2" spans="1:8" s="165" customFormat="1" ht="19.5" customHeight="1" x14ac:dyDescent="0.25">
      <c r="B2" s="300" t="s">
        <v>352</v>
      </c>
      <c r="C2" s="300"/>
      <c r="D2" s="300"/>
      <c r="E2" s="300"/>
      <c r="F2" s="300"/>
      <c r="H2" s="281"/>
    </row>
    <row r="3" spans="1:8" s="165" customFormat="1" ht="19.5" customHeight="1" x14ac:dyDescent="0.25">
      <c r="B3" s="327" t="s">
        <v>15</v>
      </c>
      <c r="C3" s="327"/>
      <c r="D3" s="327"/>
      <c r="E3" s="327"/>
      <c r="F3" s="327"/>
      <c r="H3" s="281"/>
    </row>
    <row r="4" spans="1:8" s="165" customFormat="1" x14ac:dyDescent="0.25">
      <c r="B4" s="328" t="s">
        <v>309</v>
      </c>
      <c r="C4" s="329"/>
      <c r="D4" s="329"/>
      <c r="E4" s="329"/>
      <c r="F4" s="329"/>
      <c r="H4" s="281"/>
    </row>
    <row r="5" spans="1:8" s="165" customFormat="1" x14ac:dyDescent="0.25">
      <c r="B5" s="327" t="s">
        <v>306</v>
      </c>
      <c r="C5" s="327"/>
      <c r="D5" s="327"/>
      <c r="E5" s="327"/>
      <c r="F5" s="327"/>
      <c r="H5" s="281"/>
    </row>
    <row r="6" spans="1:8" s="165" customFormat="1" x14ac:dyDescent="0.25">
      <c r="B6" s="166"/>
      <c r="C6" s="166"/>
      <c r="D6" s="166"/>
      <c r="E6" s="166"/>
      <c r="F6" s="166"/>
      <c r="H6" s="281"/>
    </row>
    <row r="7" spans="1:8" s="165" customFormat="1" ht="47.25" x14ac:dyDescent="0.25">
      <c r="A7" s="194"/>
      <c r="B7" s="167" t="s">
        <v>278</v>
      </c>
      <c r="C7" s="168"/>
      <c r="D7" s="168" t="s">
        <v>314</v>
      </c>
      <c r="E7" s="168" t="s">
        <v>340</v>
      </c>
      <c r="F7" s="169" t="s">
        <v>339</v>
      </c>
      <c r="G7" s="169" t="s">
        <v>376</v>
      </c>
      <c r="H7" s="281"/>
    </row>
    <row r="8" spans="1:8" s="165" customFormat="1" x14ac:dyDescent="0.25">
      <c r="A8" s="104" t="s">
        <v>292</v>
      </c>
      <c r="B8" s="119" t="s">
        <v>293</v>
      </c>
      <c r="C8" s="185"/>
      <c r="D8" s="171">
        <v>0</v>
      </c>
      <c r="E8" s="171">
        <v>1500</v>
      </c>
      <c r="F8" s="171">
        <v>0</v>
      </c>
      <c r="G8" s="171">
        <v>7990</v>
      </c>
      <c r="H8" s="281"/>
    </row>
    <row r="9" spans="1:8" s="165" customFormat="1" x14ac:dyDescent="0.25">
      <c r="A9" s="104" t="s">
        <v>200</v>
      </c>
      <c r="B9" s="184" t="s">
        <v>201</v>
      </c>
      <c r="C9" s="188"/>
      <c r="D9" s="171">
        <v>82</v>
      </c>
      <c r="E9" s="171">
        <v>0</v>
      </c>
      <c r="F9" s="171">
        <v>259</v>
      </c>
      <c r="G9" s="171">
        <v>3659</v>
      </c>
      <c r="H9" s="281"/>
    </row>
    <row r="10" spans="1:8" s="165" customFormat="1" x14ac:dyDescent="0.25">
      <c r="A10" s="104" t="s">
        <v>213</v>
      </c>
      <c r="B10" s="184" t="s">
        <v>294</v>
      </c>
      <c r="C10" s="188"/>
      <c r="D10" s="171">
        <v>0</v>
      </c>
      <c r="E10" s="171">
        <v>2074</v>
      </c>
      <c r="F10" s="171">
        <v>85</v>
      </c>
      <c r="G10" s="171">
        <v>453</v>
      </c>
      <c r="H10" s="281"/>
    </row>
    <row r="11" spans="1:8" s="165" customFormat="1" x14ac:dyDescent="0.25">
      <c r="B11" s="170"/>
      <c r="C11" s="171"/>
      <c r="D11" s="171"/>
      <c r="E11" s="171"/>
      <c r="F11" s="171"/>
      <c r="G11" s="171"/>
      <c r="H11" s="281"/>
    </row>
    <row r="12" spans="1:8" s="165" customFormat="1" x14ac:dyDescent="0.25">
      <c r="A12" s="194"/>
      <c r="B12" s="173" t="s">
        <v>310</v>
      </c>
      <c r="C12" s="174"/>
      <c r="D12" s="174">
        <f>SUM(D8:D11)</f>
        <v>82</v>
      </c>
      <c r="E12" s="174">
        <f>SUM(E8:E11)</f>
        <v>3574</v>
      </c>
      <c r="F12" s="174">
        <f>SUM(F8:F11)</f>
        <v>344</v>
      </c>
      <c r="G12" s="174">
        <f>SUM(G8:G11)</f>
        <v>12102</v>
      </c>
      <c r="H12" s="281"/>
    </row>
    <row r="13" spans="1:8" s="175" customFormat="1" x14ac:dyDescent="0.25">
      <c r="C13" s="176"/>
      <c r="D13" s="176"/>
      <c r="E13" s="176"/>
      <c r="F13" s="172"/>
      <c r="G13" s="172"/>
      <c r="H13" s="283"/>
    </row>
    <row r="14" spans="1:8" s="175" customFormat="1" x14ac:dyDescent="0.25">
      <c r="A14" s="105" t="s">
        <v>130</v>
      </c>
      <c r="B14" s="191" t="s">
        <v>131</v>
      </c>
      <c r="C14" s="188"/>
      <c r="D14" s="201">
        <v>706</v>
      </c>
      <c r="E14" s="201">
        <v>24331</v>
      </c>
      <c r="F14" s="201">
        <v>400</v>
      </c>
      <c r="G14" s="201">
        <v>10907</v>
      </c>
      <c r="H14" s="283"/>
    </row>
    <row r="15" spans="1:8" s="175" customFormat="1" x14ac:dyDescent="0.25">
      <c r="A15" s="105" t="s">
        <v>141</v>
      </c>
      <c r="B15" s="191" t="s">
        <v>142</v>
      </c>
      <c r="C15" s="188"/>
      <c r="D15" s="201">
        <v>397</v>
      </c>
      <c r="E15" s="201">
        <v>1975</v>
      </c>
      <c r="F15" s="201">
        <v>0</v>
      </c>
      <c r="G15" s="201">
        <v>0</v>
      </c>
      <c r="H15" s="283"/>
    </row>
    <row r="16" spans="1:8" s="175" customFormat="1" x14ac:dyDescent="0.25">
      <c r="A16" s="104" t="s">
        <v>154</v>
      </c>
      <c r="B16" s="119" t="s">
        <v>151</v>
      </c>
      <c r="C16" s="188"/>
      <c r="D16" s="171">
        <v>0</v>
      </c>
      <c r="E16" s="171">
        <v>0</v>
      </c>
      <c r="F16" s="171">
        <v>80</v>
      </c>
      <c r="G16" s="171">
        <v>80</v>
      </c>
      <c r="H16" s="283"/>
    </row>
    <row r="17" spans="1:8" s="175" customFormat="1" x14ac:dyDescent="0.25">
      <c r="B17" s="170"/>
      <c r="C17" s="171"/>
      <c r="D17" s="171"/>
      <c r="E17" s="171"/>
      <c r="F17" s="171"/>
      <c r="G17" s="171"/>
      <c r="H17" s="283"/>
    </row>
    <row r="18" spans="1:8" s="175" customFormat="1" x14ac:dyDescent="0.25">
      <c r="A18" s="195"/>
      <c r="B18" s="173" t="s">
        <v>311</v>
      </c>
      <c r="C18" s="178"/>
      <c r="D18" s="178">
        <f>SUM(D14:D17)</f>
        <v>1103</v>
      </c>
      <c r="E18" s="178">
        <f>SUM(E14:E17)</f>
        <v>26306</v>
      </c>
      <c r="F18" s="178">
        <f>SUM(F14:F17)</f>
        <v>480</v>
      </c>
      <c r="G18" s="178">
        <f>SUM(G14:G17)</f>
        <v>10987</v>
      </c>
      <c r="H18" s="283"/>
    </row>
    <row r="19" spans="1:8" s="175" customFormat="1" x14ac:dyDescent="0.25">
      <c r="A19" s="196"/>
      <c r="B19" s="179"/>
      <c r="C19" s="177"/>
      <c r="D19" s="177"/>
      <c r="E19" s="177"/>
      <c r="F19" s="177"/>
      <c r="G19" s="177"/>
      <c r="H19" s="283"/>
    </row>
    <row r="20" spans="1:8" s="175" customFormat="1" x14ac:dyDescent="0.25">
      <c r="A20" s="196"/>
      <c r="B20" s="179"/>
      <c r="C20" s="177"/>
      <c r="D20" s="177"/>
      <c r="E20" s="177"/>
      <c r="F20" s="177"/>
      <c r="G20" s="177"/>
      <c r="H20" s="283"/>
    </row>
    <row r="21" spans="1:8" s="175" customFormat="1" x14ac:dyDescent="0.25">
      <c r="B21" s="119"/>
      <c r="C21" s="188"/>
      <c r="D21" s="177"/>
      <c r="E21" s="177"/>
      <c r="F21" s="177"/>
      <c r="G21" s="177"/>
      <c r="H21" s="283"/>
    </row>
    <row r="22" spans="1:8" s="175" customFormat="1" x14ac:dyDescent="0.25">
      <c r="A22" s="104" t="s">
        <v>291</v>
      </c>
      <c r="B22" s="119" t="s">
        <v>290</v>
      </c>
      <c r="C22" s="188"/>
      <c r="D22" s="201">
        <v>318</v>
      </c>
      <c r="E22" s="201">
        <v>0</v>
      </c>
      <c r="F22" s="201">
        <v>0</v>
      </c>
      <c r="G22" s="201">
        <v>8794</v>
      </c>
      <c r="H22" s="283"/>
    </row>
    <row r="23" spans="1:8" s="175" customFormat="1" x14ac:dyDescent="0.25">
      <c r="A23" s="104"/>
      <c r="B23" s="119"/>
      <c r="C23" s="188"/>
      <c r="D23" s="177"/>
      <c r="E23" s="177"/>
      <c r="F23" s="177"/>
      <c r="G23" s="177"/>
      <c r="H23" s="283"/>
    </row>
    <row r="24" spans="1:8" s="175" customFormat="1" x14ac:dyDescent="0.25">
      <c r="A24" s="200"/>
      <c r="B24" s="198" t="s">
        <v>290</v>
      </c>
      <c r="C24" s="199"/>
      <c r="D24" s="178">
        <f>SUM(D22:D23)</f>
        <v>318</v>
      </c>
      <c r="E24" s="178">
        <f>SUM(E22:E23)</f>
        <v>0</v>
      </c>
      <c r="F24" s="178">
        <f>SUM(F22)</f>
        <v>0</v>
      </c>
      <c r="G24" s="178">
        <f>SUM(G22)</f>
        <v>8794</v>
      </c>
      <c r="H24" s="283"/>
    </row>
    <row r="25" spans="1:8" s="175" customFormat="1" x14ac:dyDescent="0.25">
      <c r="A25" s="104"/>
      <c r="B25" s="119"/>
      <c r="C25" s="188"/>
      <c r="D25" s="177"/>
      <c r="E25" s="177"/>
      <c r="F25" s="177"/>
      <c r="G25" s="177"/>
      <c r="H25" s="283"/>
    </row>
    <row r="26" spans="1:8" s="175" customFormat="1" ht="45.75" customHeight="1" x14ac:dyDescent="0.25">
      <c r="B26" s="179" t="s">
        <v>312</v>
      </c>
      <c r="C26" s="180"/>
      <c r="D26" s="180">
        <f>SUM('8. táj adatok műk'!D14+'8. táj adatok műk'!D27+'9. táj adatok felh'!D12)</f>
        <v>16376</v>
      </c>
      <c r="E26" s="180">
        <f>SUM(E12+'8. táj adatok műk'!G27+'8. táj adatok műk'!G14)</f>
        <v>44490</v>
      </c>
      <c r="F26" s="180">
        <f>SUM('8. táj adatok műk'!H14+'8. táj adatok műk'!H27+'9. táj adatok felh'!F12)</f>
        <v>20292</v>
      </c>
      <c r="G26" s="180">
        <f>SUM('8. táj adatok műk'!I14+'8. táj adatok műk'!I27+'9. táj adatok felh'!G12)</f>
        <v>42751</v>
      </c>
      <c r="H26" s="283"/>
    </row>
    <row r="27" spans="1:8" s="175" customFormat="1" ht="44.25" customHeight="1" x14ac:dyDescent="0.25">
      <c r="B27" s="179" t="s">
        <v>313</v>
      </c>
      <c r="C27" s="180"/>
      <c r="D27" s="180">
        <f>SUM('8. táj adatok műk'!D22+'9. táj adatok felh'!D18+'9. táj adatok felh'!D24)</f>
        <v>16105</v>
      </c>
      <c r="E27" s="211">
        <f>SUM(E24+E18+'8. táj adatok műk'!G22)</f>
        <v>41681</v>
      </c>
      <c r="F27" s="180">
        <f>SUM('8. táj adatok műk'!H22+'9. táj adatok felh'!F18+'9. táj adatok felh'!F24)</f>
        <v>20292</v>
      </c>
      <c r="G27" s="180">
        <f>SUM('8. táj adatok műk'!I22+'9. táj adatok felh'!G18+'9. táj adatok felh'!G24)</f>
        <v>42751</v>
      </c>
      <c r="H27" s="283"/>
    </row>
    <row r="28" spans="1:8" x14ac:dyDescent="0.25">
      <c r="F28" s="181"/>
    </row>
    <row r="29" spans="1:8" x14ac:dyDescent="0.25">
      <c r="F29" s="181"/>
    </row>
    <row r="30" spans="1:8" x14ac:dyDescent="0.25">
      <c r="F30" s="181"/>
    </row>
    <row r="31" spans="1:8" x14ac:dyDescent="0.25">
      <c r="F31" s="181"/>
    </row>
  </sheetData>
  <mergeCells count="5">
    <mergeCell ref="B5:F5"/>
    <mergeCell ref="B1:F1"/>
    <mergeCell ref="B2:F2"/>
    <mergeCell ref="B3:F3"/>
    <mergeCell ref="B4:F4"/>
  </mergeCells>
  <phoneticPr fontId="28" type="noConversion"/>
  <printOptions headings="1" gridLines="1"/>
  <pageMargins left="0.75" right="0.75" top="1" bottom="1" header="0.5" footer="0.5"/>
  <pageSetup paperSize="9" scale="8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7</vt:i4>
      </vt:variant>
    </vt:vector>
  </HeadingPairs>
  <TitlesOfParts>
    <vt:vector size="16" baseType="lpstr">
      <vt:lpstr>1. mérleg</vt:lpstr>
      <vt:lpstr>2. bevételek</vt:lpstr>
      <vt:lpstr>3. bevétel jogcím</vt:lpstr>
      <vt:lpstr>4. bevétel feladatonként</vt:lpstr>
      <vt:lpstr>5.kiadás</vt:lpstr>
      <vt:lpstr>6. kiadás feladatonként</vt:lpstr>
      <vt:lpstr>7. felhalmozás</vt:lpstr>
      <vt:lpstr>8. táj adatok műk</vt:lpstr>
      <vt:lpstr>9. táj adatok felh</vt:lpstr>
      <vt:lpstr>Excel_BuiltIn_Print_Area_3_1</vt:lpstr>
      <vt:lpstr>'5.kiadás'!Nyomtatási_cím</vt:lpstr>
      <vt:lpstr>'2. bevételek'!Nyomtatási_terület</vt:lpstr>
      <vt:lpstr>'5.kiadás'!Nyomtatási_terület</vt:lpstr>
      <vt:lpstr>'6. kiadás feladatonként'!Nyomtatási_terület</vt:lpstr>
      <vt:lpstr>'8. táj adatok műk'!Nyomtatási_terület</vt:lpstr>
      <vt:lpstr>'9. táj adatok felh'!Nyomtatási_terület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2016-05-19T12:39:37Z</cp:lastPrinted>
  <dcterms:created xsi:type="dcterms:W3CDTF">2011-11-25T07:46:57Z</dcterms:created>
  <dcterms:modified xsi:type="dcterms:W3CDTF">2016-05-26T08:48:35Z</dcterms:modified>
</cp:coreProperties>
</file>